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LOCHNYHA\datasheets\VTs\"/>
    </mc:Choice>
  </mc:AlternateContent>
  <xr:revisionPtr revIDLastSave="0" documentId="13_ncr:1_{0D312147-358F-4228-B7BA-482B8EC48A1F}" xr6:coauthVersionLast="47" xr6:coauthVersionMax="47" xr10:uidLastSave="{00000000-0000-0000-0000-000000000000}"/>
  <bookViews>
    <workbookView xWindow="825" yWindow="-120" windowWidth="28095" windowHeight="164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J49" i="1" l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48" i="1"/>
  <c r="O65" i="1"/>
  <c r="O66" i="1"/>
  <c r="O67" i="1"/>
  <c r="O68" i="1"/>
  <c r="O69" i="1"/>
  <c r="O48" i="1"/>
  <c r="O49" i="1"/>
  <c r="O50" i="1"/>
  <c r="O51" i="1"/>
  <c r="O53" i="1"/>
  <c r="O54" i="1"/>
  <c r="O55" i="1"/>
  <c r="O56" i="1"/>
  <c r="O57" i="1"/>
  <c r="O58" i="1"/>
  <c r="O59" i="1"/>
  <c r="O60" i="1"/>
  <c r="O61" i="1"/>
  <c r="O62" i="1"/>
  <c r="O63" i="1"/>
  <c r="O64" i="1"/>
  <c r="O52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48" i="1"/>
  <c r="J11" i="1"/>
  <c r="J12" i="1"/>
  <c r="J13" i="1"/>
  <c r="J14" i="1"/>
  <c r="J15" i="1"/>
  <c r="J17" i="1"/>
  <c r="J18" i="1"/>
  <c r="J19" i="1"/>
  <c r="J20" i="1"/>
  <c r="J10" i="1"/>
  <c r="G11" i="1" l="1"/>
  <c r="G12" i="1"/>
  <c r="G13" i="1"/>
  <c r="G14" i="1"/>
  <c r="G15" i="1"/>
  <c r="G17" i="1"/>
  <c r="G18" i="1"/>
  <c r="G19" i="1"/>
  <c r="G20" i="1"/>
  <c r="G10" i="1"/>
  <c r="E10" i="1"/>
  <c r="E11" i="1"/>
  <c r="E12" i="1"/>
  <c r="E13" i="1"/>
  <c r="E14" i="1"/>
  <c r="E15" i="1"/>
  <c r="E16" i="1"/>
  <c r="E17" i="1"/>
  <c r="E18" i="1"/>
  <c r="E19" i="1"/>
  <c r="E20" i="1"/>
  <c r="E8" i="1"/>
  <c r="H91" i="1"/>
  <c r="G91" i="1"/>
  <c r="E91" i="1"/>
  <c r="E90" i="1"/>
  <c r="G90" i="1"/>
  <c r="H90" i="1"/>
  <c r="H89" i="1"/>
  <c r="G89" i="1"/>
  <c r="E89" i="1"/>
  <c r="E88" i="1"/>
  <c r="G88" i="1"/>
  <c r="H88" i="1"/>
  <c r="E92" i="1"/>
  <c r="G92" i="1"/>
  <c r="H92" i="1"/>
  <c r="E93" i="1"/>
  <c r="G93" i="1"/>
  <c r="H93" i="1"/>
  <c r="H31" i="1"/>
  <c r="G31" i="1"/>
  <c r="E31" i="1"/>
  <c r="H30" i="1"/>
  <c r="G30" i="1"/>
  <c r="E30" i="1"/>
  <c r="E32" i="1"/>
  <c r="G32" i="1"/>
  <c r="H32" i="1"/>
  <c r="E34" i="1"/>
  <c r="E35" i="1"/>
  <c r="E36" i="1"/>
  <c r="E37" i="1"/>
  <c r="E38" i="1"/>
  <c r="G34" i="1"/>
  <c r="H34" i="1"/>
  <c r="G35" i="1"/>
  <c r="H35" i="1"/>
  <c r="G36" i="1"/>
  <c r="H36" i="1"/>
  <c r="G37" i="1"/>
  <c r="H37" i="1"/>
  <c r="G38" i="1"/>
  <c r="H38" i="1"/>
  <c r="E40" i="1"/>
  <c r="G40" i="1"/>
  <c r="H40" i="1"/>
  <c r="E41" i="1"/>
  <c r="G41" i="1"/>
  <c r="H41" i="1"/>
  <c r="E42" i="1"/>
  <c r="G42" i="1"/>
  <c r="H42" i="1"/>
  <c r="E71" i="1"/>
  <c r="G71" i="1"/>
  <c r="H71" i="1"/>
  <c r="E72" i="1"/>
  <c r="G72" i="1"/>
  <c r="H72" i="1"/>
  <c r="E73" i="1"/>
  <c r="G73" i="1"/>
  <c r="H73" i="1"/>
  <c r="E74" i="1"/>
  <c r="G74" i="1"/>
  <c r="H74" i="1"/>
  <c r="E75" i="1"/>
  <c r="G75" i="1"/>
  <c r="H45" i="1"/>
  <c r="G45" i="1"/>
  <c r="E45" i="1"/>
  <c r="H26" i="1"/>
  <c r="H27" i="1"/>
  <c r="H28" i="1"/>
  <c r="H29" i="1"/>
  <c r="H44" i="1"/>
  <c r="H46" i="1"/>
  <c r="H76" i="1"/>
  <c r="G46" i="1"/>
  <c r="E46" i="1"/>
  <c r="G44" i="1"/>
  <c r="E44" i="1"/>
  <c r="H82" i="1"/>
  <c r="G82" i="1"/>
  <c r="E82" i="1"/>
  <c r="H83" i="1"/>
  <c r="G83" i="1"/>
  <c r="E83" i="1"/>
  <c r="H81" i="1"/>
  <c r="H84" i="1"/>
  <c r="H85" i="1"/>
  <c r="H80" i="1"/>
  <c r="G27" i="1"/>
  <c r="G28" i="1"/>
  <c r="G29" i="1"/>
  <c r="G76" i="1"/>
  <c r="G80" i="1"/>
  <c r="G81" i="1"/>
  <c r="G84" i="1"/>
  <c r="G85" i="1"/>
  <c r="G26" i="1"/>
  <c r="E27" i="1"/>
  <c r="E28" i="1"/>
  <c r="E29" i="1"/>
  <c r="E76" i="1"/>
  <c r="E80" i="1"/>
  <c r="E81" i="1"/>
  <c r="E84" i="1"/>
  <c r="E85" i="1"/>
  <c r="E26" i="1"/>
</calcChain>
</file>

<file path=xl/sharedStrings.xml><?xml version="1.0" encoding="utf-8"?>
<sst xmlns="http://schemas.openxmlformats.org/spreadsheetml/2006/main" count="175" uniqueCount="49">
  <si>
    <t>№</t>
  </si>
  <si>
    <t>тип</t>
  </si>
  <si>
    <t>ток</t>
  </si>
  <si>
    <t>ТКТ=0 при</t>
  </si>
  <si>
    <t>V</t>
  </si>
  <si>
    <t>uA</t>
  </si>
  <si>
    <t>io</t>
  </si>
  <si>
    <t>mA</t>
  </si>
  <si>
    <t>drain and gate are interchangeable</t>
  </si>
  <si>
    <t>при 8,0 В</t>
  </si>
  <si>
    <t>Ugs</t>
  </si>
  <si>
    <t>Rs</t>
  </si>
  <si>
    <t>kOhm</t>
  </si>
  <si>
    <t>Z22=750 kOhm @ 200 uA</t>
  </si>
  <si>
    <t>сопротивление</t>
  </si>
  <si>
    <t>канала Rds</t>
  </si>
  <si>
    <t xml:space="preserve">крутизна </t>
  </si>
  <si>
    <t>1/Rds примерно</t>
  </si>
  <si>
    <t>КП 303 Д</t>
  </si>
  <si>
    <t>КП 303 В</t>
  </si>
  <si>
    <t>КП 303 Б</t>
  </si>
  <si>
    <t>КП 303 А</t>
  </si>
  <si>
    <t>КП 303 И</t>
  </si>
  <si>
    <t>2.,2</t>
  </si>
  <si>
    <t>не настр</t>
  </si>
  <si>
    <t>брак</t>
  </si>
  <si>
    <t>может кристалл 307ого?</t>
  </si>
  <si>
    <t>КП303Гзол</t>
  </si>
  <si>
    <t>КП303Г</t>
  </si>
  <si>
    <t>REF</t>
  </si>
  <si>
    <t>200 kOhm</t>
  </si>
  <si>
    <t>брак - большой ток затвора</t>
  </si>
  <si>
    <t>КП 307 Г</t>
  </si>
  <si>
    <t>слабо по Z22</t>
  </si>
  <si>
    <t>слабо по Z22 и разброс</t>
  </si>
  <si>
    <t xml:space="preserve"> UGS</t>
  </si>
  <si>
    <t>КП303Е</t>
  </si>
  <si>
    <t>АА-1-4</t>
  </si>
  <si>
    <t>TL431</t>
  </si>
  <si>
    <t>AA-1-4</t>
  </si>
  <si>
    <t>пара</t>
  </si>
  <si>
    <t>АРУ</t>
  </si>
  <si>
    <t>9911 Ни</t>
  </si>
  <si>
    <t>8403 зол</t>
  </si>
  <si>
    <t>1,5mA 2,5V</t>
  </si>
  <si>
    <t>4,2mA 2,0V</t>
  </si>
  <si>
    <t>при +2В питании</t>
  </si>
  <si>
    <t>2,7 кОм исток</t>
  </si>
  <si>
    <t>214 simple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</si>
</sst>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3" x14ac:knownFonts="1"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3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2" fontId="0" fillId="0" borderId="12" xfId="0" applyNumberFormat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7" xfId="0" applyBorder="1" applyAlignment="1">
      <alignment horizontal="right"/>
    </xf>
    <xf numFmtId="0" fontId="0" fillId="0" borderId="8" xfId="0" applyBorder="1" applyAlignment="1">
      <alignment horizontal="left"/>
    </xf>
    <xf numFmtId="0" fontId="0" fillId="0" borderId="15" xfId="0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18" xfId="0" applyBorder="1" applyAlignment="1">
      <alignment horizontal="center"/>
    </xf>
    <xf numFmtId="0" fontId="0" fillId="0" borderId="19" xfId="0" applyBorder="1" applyAlignment="1">
      <alignment horizontal="center"/>
    </xf>
    <xf numFmtId="0" fontId="0" fillId="0" borderId="21" xfId="0" applyBorder="1" applyAlignment="1">
      <alignment horizontal="center"/>
    </xf>
    <xf numFmtId="0" fontId="0" fillId="0" borderId="5" xfId="0" applyBorder="1"/>
    <xf numFmtId="0" fontId="0" fillId="0" borderId="7" xfId="0" applyBorder="1"/>
    <xf numFmtId="0" fontId="0" fillId="0" borderId="9" xfId="0" applyBorder="1"/>
    <xf numFmtId="0" fontId="0" fillId="0" borderId="11" xfId="0" applyBorder="1"/>
    <xf numFmtId="0" fontId="0" fillId="0" borderId="13" xfId="0" applyBorder="1"/>
    <xf numFmtId="0" fontId="0" fillId="0" borderId="15" xfId="0" applyBorder="1" applyAlignment="1">
      <alignment horizontal="left"/>
    </xf>
    <xf numFmtId="0" fontId="0" fillId="0" borderId="4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23" xfId="0" applyBorder="1" applyAlignment="1">
      <alignment horizontal="center"/>
    </xf>
    <xf numFmtId="165" fontId="0" fillId="0" borderId="12" xfId="0" applyNumberFormat="1" applyBorder="1" applyAlignment="1">
      <alignment horizontal="center"/>
    </xf>
    <xf numFmtId="164" fontId="0" fillId="0" borderId="1" xfId="0" applyNumberFormat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1" fontId="1" fillId="0" borderId="1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/>
    </xf>
    <xf numFmtId="2" fontId="1" fillId="0" borderId="11" xfId="0" applyNumberFormat="1" applyFont="1" applyBorder="1" applyAlignment="1">
      <alignment horizontal="center"/>
    </xf>
    <xf numFmtId="165" fontId="1" fillId="0" borderId="12" xfId="0" applyNumberFormat="1" applyFont="1" applyBorder="1" applyAlignment="1">
      <alignment horizontal="center"/>
    </xf>
    <xf numFmtId="165" fontId="0" fillId="0" borderId="14" xfId="0" applyNumberFormat="1" applyBorder="1" applyAlignment="1">
      <alignment horizontal="center"/>
    </xf>
    <xf numFmtId="165" fontId="0" fillId="0" borderId="20" xfId="0" applyNumberFormat="1" applyBorder="1" applyAlignment="1">
      <alignment horizontal="center"/>
    </xf>
    <xf numFmtId="165" fontId="1" fillId="0" borderId="20" xfId="0" applyNumberFormat="1" applyFont="1" applyBorder="1" applyAlignment="1">
      <alignment horizontal="center"/>
    </xf>
    <xf numFmtId="2" fontId="0" fillId="0" borderId="11" xfId="0" applyNumberFormat="1" applyBorder="1" applyAlignment="1">
      <alignment horizontal="center"/>
    </xf>
    <xf numFmtId="0" fontId="0" fillId="2" borderId="12" xfId="0" applyFill="1" applyBorder="1" applyAlignment="1">
      <alignment horizontal="center"/>
    </xf>
    <xf numFmtId="0" fontId="0" fillId="0" borderId="25" xfId="0" applyBorder="1" applyAlignment="1">
      <alignment horizontal="center"/>
    </xf>
    <xf numFmtId="0" fontId="1" fillId="0" borderId="24" xfId="0" applyFont="1" applyBorder="1" applyAlignment="1">
      <alignment horizontal="center"/>
    </xf>
    <xf numFmtId="2" fontId="1" fillId="0" borderId="25" xfId="0" applyNumberFormat="1" applyFont="1" applyBorder="1" applyAlignment="1">
      <alignment horizontal="center"/>
    </xf>
    <xf numFmtId="2" fontId="1" fillId="0" borderId="24" xfId="0" applyNumberFormat="1" applyFont="1" applyBorder="1" applyAlignment="1">
      <alignment horizontal="center"/>
    </xf>
    <xf numFmtId="165" fontId="1" fillId="0" borderId="25" xfId="0" applyNumberFormat="1" applyFont="1" applyBorder="1" applyAlignment="1">
      <alignment horizontal="center"/>
    </xf>
    <xf numFmtId="1" fontId="1" fillId="0" borderId="24" xfId="0" applyNumberFormat="1" applyFont="1" applyBorder="1" applyAlignment="1">
      <alignment horizontal="center"/>
    </xf>
    <xf numFmtId="164" fontId="1" fillId="0" borderId="26" xfId="0" applyNumberFormat="1" applyFont="1" applyBorder="1" applyAlignment="1">
      <alignment horizontal="center"/>
    </xf>
    <xf numFmtId="165" fontId="0" fillId="0" borderId="19" xfId="0" applyNumberFormat="1" applyBorder="1" applyAlignment="1">
      <alignment horizontal="center"/>
    </xf>
    <xf numFmtId="0" fontId="0" fillId="0" borderId="27" xfId="0" applyBorder="1"/>
    <xf numFmtId="0" fontId="0" fillId="0" borderId="28" xfId="0" applyBorder="1" applyAlignment="1">
      <alignment horizontal="center"/>
    </xf>
    <xf numFmtId="0" fontId="1" fillId="0" borderId="29" xfId="0" applyFont="1" applyBorder="1" applyAlignment="1">
      <alignment horizontal="center"/>
    </xf>
    <xf numFmtId="2" fontId="1" fillId="0" borderId="30" xfId="0" applyNumberFormat="1" applyFont="1" applyBorder="1" applyAlignment="1">
      <alignment horizontal="center"/>
    </xf>
    <xf numFmtId="2" fontId="1" fillId="0" borderId="27" xfId="0" applyNumberFormat="1" applyFont="1" applyBorder="1" applyAlignment="1">
      <alignment horizontal="center"/>
    </xf>
    <xf numFmtId="165" fontId="1" fillId="0" borderId="30" xfId="0" applyNumberFormat="1" applyFont="1" applyBorder="1" applyAlignment="1">
      <alignment horizontal="center"/>
    </xf>
    <xf numFmtId="1" fontId="1" fillId="0" borderId="27" xfId="0" applyNumberFormat="1" applyFont="1" applyBorder="1" applyAlignment="1">
      <alignment horizontal="center"/>
    </xf>
    <xf numFmtId="164" fontId="1" fillId="0" borderId="31" xfId="0" applyNumberFormat="1" applyFont="1" applyBorder="1" applyAlignment="1">
      <alignment horizontal="center"/>
    </xf>
    <xf numFmtId="165" fontId="0" fillId="0" borderId="32" xfId="0" applyNumberFormat="1" applyBorder="1" applyAlignment="1">
      <alignment horizontal="center"/>
    </xf>
    <xf numFmtId="0" fontId="0" fillId="2" borderId="25" xfId="0" applyFill="1" applyBorder="1" applyAlignment="1">
      <alignment horizontal="center"/>
    </xf>
    <xf numFmtId="1" fontId="2" fillId="0" borderId="11" xfId="0" applyNumberFormat="1" applyFont="1" applyBorder="1" applyAlignment="1">
      <alignment horizontal="center"/>
    </xf>
    <xf numFmtId="164" fontId="2" fillId="0" borderId="1" xfId="0" applyNumberFormat="1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165" fontId="0" fillId="0" borderId="18" xfId="0" applyNumberFormat="1" applyBorder="1" applyAlignment="1">
      <alignment horizontal="center"/>
    </xf>
    <xf numFmtId="165" fontId="0" fillId="0" borderId="7" xfId="0" applyNumberFormat="1" applyBorder="1" applyAlignment="1">
      <alignment horizontal="center"/>
    </xf>
    <xf numFmtId="2" fontId="0" fillId="0" borderId="8" xfId="0" applyNumberFormat="1" applyBorder="1" applyAlignment="1">
      <alignment horizontal="center"/>
    </xf>
    <xf numFmtId="0" fontId="0" fillId="0" borderId="12" xfId="0" applyBorder="1" applyAlignment="1">
      <alignment horizontal="right"/>
    </xf>
    <xf numFmtId="0" fontId="0" fillId="0" borderId="12" xfId="0" applyBorder="1" applyAlignment="1">
      <alignment horizontal="left"/>
    </xf>
    <xf numFmtId="0" fontId="0" fillId="3" borderId="0" xfId="0" applyFill="1"/>
    <xf numFmtId="0" fontId="0" fillId="4" borderId="0" xfId="0" applyFill="1"/>
    <xf numFmtId="165" fontId="2" fillId="0" borderId="20" xfId="0" applyNumberFormat="1" applyFont="1" applyBorder="1" applyAlignment="1">
      <alignment horizontal="center"/>
    </xf>
    <xf numFmtId="2" fontId="0" fillId="0" borderId="20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6" xfId="0" applyBorder="1"/>
    <xf numFmtId="2" fontId="0" fillId="0" borderId="33" xfId="0" applyNumberFormat="1" applyBorder="1" applyAlignment="1">
      <alignment horizontal="center"/>
    </xf>
    <xf numFmtId="0" fontId="0" fillId="0" borderId="34" xfId="0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0" fillId="0" borderId="7" xfId="0" applyNumberFormat="1" applyBorder="1" applyAlignment="1">
      <alignment horizontal="center"/>
    </xf>
    <xf numFmtId="0" fontId="0" fillId="0" borderId="22" xfId="0" applyBorder="1"/>
    <xf numFmtId="0" fontId="0" fillId="0" borderId="23" xfId="0" applyBorder="1"/>
    <xf numFmtId="2" fontId="2" fillId="0" borderId="11" xfId="0" applyNumberFormat="1" applyFont="1" applyBorder="1" applyAlignment="1">
      <alignment horizontal="center"/>
    </xf>
    <xf numFmtId="2" fontId="2" fillId="0" borderId="8" xfId="0" applyNumberFormat="1" applyFont="1" applyBorder="1" applyAlignment="1">
      <alignment horizontal="center"/>
    </xf>
    <xf numFmtId="0" fontId="0" fillId="0" borderId="35" xfId="0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2" fillId="0" borderId="12" xfId="0" applyFont="1" applyBorder="1" applyAlignment="1">
      <alignment horizontal="left"/>
    </xf>
    <xf numFmtId="0" fontId="2" fillId="0" borderId="35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94"/>
  <sheetViews>
    <sheetView tabSelected="1" topLeftCell="A39" zoomScale="130" zoomScaleNormal="130" workbookViewId="0">
      <selection activeCell="L53" sqref="L53"/>
    </sheetView>
  </sheetViews>
  <sheetFormatPr defaultRowHeight="15" x14ac:dyDescent="0.25"/>
  <cols>
    <col min="2" max="2" width="4" customWidth="1"/>
    <col min="3" max="3" width="13.28515625" style="1" customWidth="1"/>
    <col min="4" max="5" width="17.28515625" style="1" customWidth="1"/>
    <col min="6" max="7" width="9.140625" style="1"/>
    <col min="8" max="10" width="12.140625" style="1" customWidth="1"/>
    <col min="11" max="11" width="9.140625" style="1"/>
  </cols>
  <sheetData>
    <row r="1" spans="2:16" ht="15.75" thickBot="1" x14ac:dyDescent="0.3"/>
    <row r="2" spans="2:16" ht="15.75" thickBot="1" x14ac:dyDescent="0.3">
      <c r="B2" s="24"/>
      <c r="C2" s="29" t="s">
        <v>8</v>
      </c>
      <c r="D2" s="17"/>
      <c r="E2" s="17"/>
      <c r="F2" s="31"/>
      <c r="G2" s="32"/>
      <c r="H2" s="29" t="s">
        <v>13</v>
      </c>
      <c r="I2" s="17"/>
      <c r="J2" s="17"/>
      <c r="K2" s="30"/>
    </row>
    <row r="3" spans="2:16" x14ac:dyDescent="0.25">
      <c r="B3" s="24"/>
      <c r="C3" s="6"/>
      <c r="D3" s="17" t="s">
        <v>14</v>
      </c>
      <c r="E3" s="6" t="s">
        <v>16</v>
      </c>
      <c r="F3" s="5"/>
      <c r="G3" s="6"/>
      <c r="H3" s="5"/>
      <c r="I3" s="17"/>
      <c r="J3" s="6"/>
      <c r="K3" s="20" t="s">
        <v>9</v>
      </c>
    </row>
    <row r="4" spans="2:16" x14ac:dyDescent="0.25">
      <c r="B4" s="25" t="s">
        <v>0</v>
      </c>
      <c r="C4" s="8" t="s">
        <v>1</v>
      </c>
      <c r="D4" s="3" t="s">
        <v>15</v>
      </c>
      <c r="E4" s="8" t="s">
        <v>17</v>
      </c>
      <c r="F4" s="7" t="s">
        <v>35</v>
      </c>
      <c r="G4" s="8" t="s">
        <v>2</v>
      </c>
      <c r="H4" s="7" t="s">
        <v>3</v>
      </c>
      <c r="I4" s="3" t="s">
        <v>10</v>
      </c>
      <c r="J4" s="8" t="s">
        <v>11</v>
      </c>
      <c r="K4" s="21" t="s">
        <v>6</v>
      </c>
      <c r="O4" s="7" t="s">
        <v>35</v>
      </c>
      <c r="P4" s="8" t="s">
        <v>2</v>
      </c>
    </row>
    <row r="5" spans="2:16" x14ac:dyDescent="0.25">
      <c r="B5" s="26"/>
      <c r="C5" s="10"/>
      <c r="D5" s="2"/>
      <c r="E5" s="10"/>
      <c r="F5" s="9" t="s">
        <v>4</v>
      </c>
      <c r="G5" s="10" t="s">
        <v>5</v>
      </c>
      <c r="H5" s="9" t="s">
        <v>5</v>
      </c>
      <c r="I5" s="2" t="s">
        <v>4</v>
      </c>
      <c r="J5" s="10" t="s">
        <v>12</v>
      </c>
      <c r="K5" s="22" t="s">
        <v>7</v>
      </c>
      <c r="O5" s="9" t="s">
        <v>4</v>
      </c>
      <c r="P5" s="10" t="s">
        <v>5</v>
      </c>
    </row>
    <row r="6" spans="2:16" x14ac:dyDescent="0.25">
      <c r="B6" s="25"/>
      <c r="C6" s="8"/>
      <c r="D6" s="3"/>
      <c r="E6" s="8"/>
      <c r="F6" s="15"/>
      <c r="G6" s="16"/>
      <c r="H6" s="7"/>
      <c r="I6" s="3"/>
      <c r="J6" s="8"/>
      <c r="K6" s="21"/>
      <c r="O6" s="15"/>
      <c r="P6" s="16"/>
    </row>
    <row r="7" spans="2:16" x14ac:dyDescent="0.25">
      <c r="B7" s="25"/>
      <c r="C7" s="8"/>
      <c r="D7" s="3"/>
      <c r="E7" s="8"/>
      <c r="F7" s="15"/>
      <c r="G7" s="16"/>
      <c r="H7" s="7"/>
      <c r="I7" s="3"/>
      <c r="J7" s="8"/>
      <c r="K7" s="21"/>
      <c r="O7" s="15"/>
      <c r="P7" s="16"/>
    </row>
    <row r="8" spans="2:16" x14ac:dyDescent="0.25">
      <c r="B8" s="25"/>
      <c r="C8" s="18" t="s">
        <v>18</v>
      </c>
      <c r="D8" s="3">
        <v>103</v>
      </c>
      <c r="E8" s="12">
        <f>1000/D8</f>
        <v>9.7087378640776691</v>
      </c>
      <c r="F8" s="7"/>
      <c r="G8" s="8"/>
      <c r="H8" s="7"/>
      <c r="I8" s="66">
        <v>2.4</v>
      </c>
      <c r="J8" s="8"/>
      <c r="K8" s="67">
        <v>7</v>
      </c>
      <c r="O8" s="7"/>
      <c r="P8" s="8"/>
    </row>
    <row r="9" spans="2:16" x14ac:dyDescent="0.25">
      <c r="B9" s="25"/>
      <c r="C9" s="8"/>
      <c r="D9" s="3"/>
      <c r="E9" s="12"/>
      <c r="F9" s="7"/>
      <c r="G9" s="8"/>
      <c r="H9" s="7"/>
      <c r="I9" s="66"/>
      <c r="J9" s="8"/>
      <c r="K9" s="67"/>
      <c r="O9" s="7"/>
      <c r="P9" s="8"/>
    </row>
    <row r="10" spans="2:16" x14ac:dyDescent="0.25">
      <c r="B10" s="25"/>
      <c r="C10" s="8" t="s">
        <v>36</v>
      </c>
      <c r="D10" s="3">
        <v>133</v>
      </c>
      <c r="E10" s="12">
        <f t="shared" ref="E10:E20" si="0">1000/D10</f>
        <v>7.518796992481203</v>
      </c>
      <c r="F10" s="68">
        <v>4.5</v>
      </c>
      <c r="G10" s="69">
        <f>F10/10</f>
        <v>0.45</v>
      </c>
      <c r="H10" s="7">
        <v>528</v>
      </c>
      <c r="I10" s="66">
        <v>3.77</v>
      </c>
      <c r="J10" s="69">
        <f>1000*I10/H10</f>
        <v>7.1401515151515156</v>
      </c>
      <c r="K10" s="67">
        <v>13.5</v>
      </c>
      <c r="O10" s="7">
        <v>3.46</v>
      </c>
      <c r="P10" s="8">
        <v>1280</v>
      </c>
    </row>
    <row r="11" spans="2:16" x14ac:dyDescent="0.25">
      <c r="B11" s="25"/>
      <c r="C11" s="8" t="s">
        <v>36</v>
      </c>
      <c r="D11" s="3">
        <v>153</v>
      </c>
      <c r="E11" s="12">
        <f t="shared" si="0"/>
        <v>6.5359477124183005</v>
      </c>
      <c r="F11" s="68">
        <v>3.5</v>
      </c>
      <c r="G11" s="69">
        <f t="shared" ref="G11:G20" si="1">F11/10</f>
        <v>0.35</v>
      </c>
      <c r="H11" s="7">
        <v>515</v>
      </c>
      <c r="I11" s="66">
        <v>2.8</v>
      </c>
      <c r="J11" s="69">
        <f t="shared" ref="J11:J20" si="2">1000*I11/H11</f>
        <v>5.4368932038834954</v>
      </c>
      <c r="K11" s="67">
        <v>10.5</v>
      </c>
      <c r="L11" t="s">
        <v>37</v>
      </c>
      <c r="M11" t="s">
        <v>38</v>
      </c>
      <c r="O11" s="7">
        <v>2.66</v>
      </c>
      <c r="P11" s="8">
        <v>987</v>
      </c>
    </row>
    <row r="12" spans="2:16" x14ac:dyDescent="0.25">
      <c r="B12" s="25"/>
      <c r="C12" s="8" t="s">
        <v>36</v>
      </c>
      <c r="D12" s="3">
        <v>159</v>
      </c>
      <c r="E12" s="12">
        <f t="shared" si="0"/>
        <v>6.2893081761006293</v>
      </c>
      <c r="F12" s="68">
        <v>2.6</v>
      </c>
      <c r="G12" s="69">
        <f t="shared" si="1"/>
        <v>0.26</v>
      </c>
      <c r="H12" s="7">
        <v>660</v>
      </c>
      <c r="I12" s="66">
        <v>1.8</v>
      </c>
      <c r="J12" s="69">
        <f t="shared" si="2"/>
        <v>2.7272727272727271</v>
      </c>
      <c r="K12" s="67">
        <v>7.9</v>
      </c>
      <c r="L12" t="s">
        <v>39</v>
      </c>
      <c r="M12" t="s">
        <v>29</v>
      </c>
      <c r="O12" s="7">
        <v>1.87</v>
      </c>
      <c r="P12" s="8">
        <v>694</v>
      </c>
    </row>
    <row r="13" spans="2:16" x14ac:dyDescent="0.25">
      <c r="B13" s="25"/>
      <c r="C13" s="8" t="s">
        <v>36</v>
      </c>
      <c r="D13" s="3">
        <v>163</v>
      </c>
      <c r="E13" s="12">
        <f t="shared" si="0"/>
        <v>6.1349693251533743</v>
      </c>
      <c r="F13" s="68">
        <v>2.8</v>
      </c>
      <c r="G13" s="69">
        <f t="shared" si="1"/>
        <v>0.27999999999999997</v>
      </c>
      <c r="H13" s="7">
        <v>510</v>
      </c>
      <c r="I13" s="66">
        <v>1.95</v>
      </c>
      <c r="J13" s="69">
        <f t="shared" si="2"/>
        <v>3.8235294117647061</v>
      </c>
      <c r="K13" s="67">
        <v>8.1999999999999993</v>
      </c>
      <c r="L13" t="s">
        <v>37</v>
      </c>
      <c r="M13" t="s">
        <v>29</v>
      </c>
      <c r="O13" s="7">
        <v>1.96</v>
      </c>
      <c r="P13" s="8">
        <v>728</v>
      </c>
    </row>
    <row r="14" spans="2:16" x14ac:dyDescent="0.25">
      <c r="B14" s="25"/>
      <c r="C14" s="8" t="s">
        <v>36</v>
      </c>
      <c r="D14" s="3">
        <v>163</v>
      </c>
      <c r="E14" s="12">
        <f t="shared" si="0"/>
        <v>6.1349693251533743</v>
      </c>
      <c r="F14" s="68">
        <v>3</v>
      </c>
      <c r="G14" s="69">
        <f t="shared" si="1"/>
        <v>0.3</v>
      </c>
      <c r="H14" s="7">
        <v>600</v>
      </c>
      <c r="I14" s="66">
        <v>2.23</v>
      </c>
      <c r="J14" s="69">
        <f t="shared" si="2"/>
        <v>3.7166666666666668</v>
      </c>
      <c r="K14" s="67">
        <v>9</v>
      </c>
      <c r="L14" t="s">
        <v>37</v>
      </c>
      <c r="M14" t="s">
        <v>29</v>
      </c>
      <c r="O14" s="7">
        <v>2.2799999999999998</v>
      </c>
      <c r="P14" s="8">
        <v>843</v>
      </c>
    </row>
    <row r="15" spans="2:16" x14ac:dyDescent="0.25">
      <c r="B15" s="25"/>
      <c r="C15" s="8" t="s">
        <v>36</v>
      </c>
      <c r="D15" s="3">
        <v>166</v>
      </c>
      <c r="E15" s="12">
        <f t="shared" si="0"/>
        <v>6.024096385542169</v>
      </c>
      <c r="F15" s="68">
        <v>3</v>
      </c>
      <c r="G15" s="69">
        <f t="shared" si="1"/>
        <v>0.3</v>
      </c>
      <c r="H15" s="7">
        <v>630</v>
      </c>
      <c r="I15" s="66">
        <v>1.98</v>
      </c>
      <c r="J15" s="69">
        <f t="shared" si="2"/>
        <v>3.1428571428571428</v>
      </c>
      <c r="K15" s="67">
        <v>8.3000000000000007</v>
      </c>
      <c r="L15" t="s">
        <v>37</v>
      </c>
      <c r="M15" t="s">
        <v>29</v>
      </c>
      <c r="O15" s="7">
        <v>2.0499999999999998</v>
      </c>
      <c r="P15" s="8">
        <v>759</v>
      </c>
    </row>
    <row r="16" spans="2:16" x14ac:dyDescent="0.25">
      <c r="B16" s="25"/>
      <c r="C16" s="8" t="s">
        <v>36</v>
      </c>
      <c r="D16" s="3">
        <v>173</v>
      </c>
      <c r="E16" s="12">
        <f t="shared" si="0"/>
        <v>5.7803468208092488</v>
      </c>
      <c r="F16" s="68"/>
      <c r="G16" s="69"/>
      <c r="H16" s="7"/>
      <c r="I16" s="66"/>
      <c r="J16" s="69"/>
      <c r="K16" s="67">
        <v>10</v>
      </c>
      <c r="L16" t="s">
        <v>37</v>
      </c>
      <c r="M16" t="s">
        <v>38</v>
      </c>
      <c r="O16" s="7">
        <v>2.5</v>
      </c>
      <c r="P16" s="8">
        <v>1100</v>
      </c>
    </row>
    <row r="17" spans="2:16" x14ac:dyDescent="0.25">
      <c r="B17" s="25"/>
      <c r="C17" s="8" t="s">
        <v>36</v>
      </c>
      <c r="D17" s="3">
        <v>177</v>
      </c>
      <c r="E17" s="12">
        <f t="shared" si="0"/>
        <v>5.6497175141242941</v>
      </c>
      <c r="F17" s="68">
        <v>2.5</v>
      </c>
      <c r="G17" s="69">
        <f t="shared" si="1"/>
        <v>0.25</v>
      </c>
      <c r="H17" s="7">
        <v>700</v>
      </c>
      <c r="I17" s="66">
        <v>1.63</v>
      </c>
      <c r="J17" s="69">
        <f t="shared" si="2"/>
        <v>2.3285714285714287</v>
      </c>
      <c r="K17" s="67">
        <v>7</v>
      </c>
      <c r="M17" t="s">
        <v>41</v>
      </c>
      <c r="O17" s="7">
        <v>1.72</v>
      </c>
      <c r="P17" s="8">
        <v>638</v>
      </c>
    </row>
    <row r="18" spans="2:16" x14ac:dyDescent="0.25">
      <c r="B18" s="25"/>
      <c r="C18" s="8" t="s">
        <v>36</v>
      </c>
      <c r="D18" s="3">
        <v>186</v>
      </c>
      <c r="E18" s="12">
        <f t="shared" si="0"/>
        <v>5.376344086021505</v>
      </c>
      <c r="F18" s="68">
        <v>2.8</v>
      </c>
      <c r="G18" s="69">
        <f t="shared" si="1"/>
        <v>0.27999999999999997</v>
      </c>
      <c r="H18" s="7">
        <v>610</v>
      </c>
      <c r="I18" s="66">
        <v>1.87</v>
      </c>
      <c r="J18" s="69">
        <f t="shared" si="2"/>
        <v>3.0655737704918034</v>
      </c>
      <c r="K18" s="67">
        <v>7.1</v>
      </c>
      <c r="L18" t="s">
        <v>41</v>
      </c>
      <c r="M18" t="s">
        <v>29</v>
      </c>
      <c r="O18" s="7">
        <v>1.93</v>
      </c>
      <c r="P18" s="8">
        <v>716</v>
      </c>
    </row>
    <row r="19" spans="2:16" x14ac:dyDescent="0.25">
      <c r="B19" s="25"/>
      <c r="C19" s="8" t="s">
        <v>36</v>
      </c>
      <c r="D19" s="3">
        <v>207</v>
      </c>
      <c r="E19" s="12">
        <f t="shared" si="0"/>
        <v>4.8309178743961354</v>
      </c>
      <c r="F19" s="68">
        <v>2.1</v>
      </c>
      <c r="G19" s="69">
        <f t="shared" si="1"/>
        <v>0.21000000000000002</v>
      </c>
      <c r="H19" s="7">
        <v>760</v>
      </c>
      <c r="I19" s="66">
        <v>1.23</v>
      </c>
      <c r="J19" s="69">
        <f t="shared" si="2"/>
        <v>1.618421052631579</v>
      </c>
      <c r="K19" s="67">
        <v>5.6</v>
      </c>
      <c r="L19" t="s">
        <v>40</v>
      </c>
      <c r="O19" s="7">
        <v>1.45</v>
      </c>
      <c r="P19" s="8">
        <v>540</v>
      </c>
    </row>
    <row r="20" spans="2:16" x14ac:dyDescent="0.25">
      <c r="B20" s="25"/>
      <c r="C20" s="8" t="s">
        <v>36</v>
      </c>
      <c r="D20" s="3">
        <v>207</v>
      </c>
      <c r="E20" s="12">
        <f t="shared" si="0"/>
        <v>4.8309178743961354</v>
      </c>
      <c r="F20" s="68">
        <v>2.1</v>
      </c>
      <c r="G20" s="69">
        <f t="shared" si="1"/>
        <v>0.21000000000000002</v>
      </c>
      <c r="H20" s="7">
        <v>760</v>
      </c>
      <c r="I20" s="66">
        <v>1.23</v>
      </c>
      <c r="J20" s="69">
        <f t="shared" si="2"/>
        <v>1.618421052631579</v>
      </c>
      <c r="K20" s="67">
        <v>5.5</v>
      </c>
      <c r="L20" t="s">
        <v>40</v>
      </c>
      <c r="O20" s="7">
        <v>1.45</v>
      </c>
      <c r="P20" s="8">
        <v>539</v>
      </c>
    </row>
    <row r="21" spans="2:16" x14ac:dyDescent="0.25">
      <c r="B21" s="25"/>
      <c r="C21" s="8"/>
      <c r="D21" s="3"/>
      <c r="E21" s="8"/>
      <c r="F21" s="15"/>
      <c r="G21" s="16"/>
      <c r="H21" s="7"/>
      <c r="I21" s="66"/>
      <c r="J21" s="8"/>
      <c r="K21" s="67"/>
    </row>
    <row r="22" spans="2:16" x14ac:dyDescent="0.25">
      <c r="B22" s="25"/>
      <c r="C22" s="8"/>
      <c r="D22" s="3"/>
      <c r="E22" s="8"/>
      <c r="F22" s="15"/>
      <c r="G22" s="16"/>
      <c r="H22" s="7"/>
      <c r="I22" s="66"/>
      <c r="J22" s="8"/>
      <c r="K22" s="67"/>
    </row>
    <row r="23" spans="2:16" x14ac:dyDescent="0.25">
      <c r="B23" s="25"/>
      <c r="C23" s="8"/>
      <c r="D23" s="3"/>
      <c r="E23" s="8"/>
      <c r="F23" s="15"/>
      <c r="G23" s="16"/>
      <c r="H23" s="7"/>
      <c r="I23" s="66"/>
      <c r="J23" s="8"/>
      <c r="K23" s="67"/>
    </row>
    <row r="24" spans="2:16" x14ac:dyDescent="0.25">
      <c r="B24" s="25"/>
      <c r="C24" s="8"/>
      <c r="D24" s="3"/>
      <c r="E24" s="8"/>
      <c r="F24" s="15"/>
      <c r="G24" s="16"/>
      <c r="H24" s="7"/>
      <c r="I24" s="66"/>
      <c r="J24" s="8"/>
      <c r="K24" s="67"/>
    </row>
    <row r="25" spans="2:16" x14ac:dyDescent="0.25">
      <c r="B25" s="25"/>
      <c r="C25" s="8"/>
      <c r="D25" s="3"/>
      <c r="E25" s="8"/>
      <c r="F25" s="15"/>
      <c r="G25" s="16"/>
      <c r="H25" s="7"/>
      <c r="I25" s="3"/>
      <c r="J25" s="8"/>
      <c r="K25" s="21"/>
    </row>
    <row r="26" spans="2:16" x14ac:dyDescent="0.25">
      <c r="B26" s="27">
        <v>1</v>
      </c>
      <c r="C26" s="18" t="s">
        <v>18</v>
      </c>
      <c r="D26" s="86">
        <v>164</v>
      </c>
      <c r="E26" s="12">
        <f>1000/D26</f>
        <v>6.0975609756097562</v>
      </c>
      <c r="F26" s="11">
        <v>2.92</v>
      </c>
      <c r="G26" s="33">
        <f>F26/0.1</f>
        <v>29.2</v>
      </c>
      <c r="H26" s="36">
        <f t="shared" ref="H26:H76" si="3">I26*1000/J26</f>
        <v>506.38297872340422</v>
      </c>
      <c r="I26" s="4">
        <v>2.38</v>
      </c>
      <c r="J26" s="12">
        <v>4.7</v>
      </c>
      <c r="K26" s="41">
        <v>9.1999999999999993</v>
      </c>
      <c r="L26" t="s">
        <v>31</v>
      </c>
    </row>
    <row r="27" spans="2:16" x14ac:dyDescent="0.25">
      <c r="B27" s="27">
        <v>2</v>
      </c>
      <c r="C27" s="18" t="s">
        <v>18</v>
      </c>
      <c r="D27" s="86">
        <v>183</v>
      </c>
      <c r="E27" s="12">
        <f t="shared" ref="E27:E85" si="4">1000/D27</f>
        <v>5.4644808743169397</v>
      </c>
      <c r="F27" s="11">
        <v>2.71</v>
      </c>
      <c r="G27" s="33">
        <f t="shared" ref="G27:G85" si="5">F27/0.1</f>
        <v>27.099999999999998</v>
      </c>
      <c r="H27" s="36">
        <f t="shared" si="3"/>
        <v>541.46341463414637</v>
      </c>
      <c r="I27" s="4">
        <v>2.2200000000000002</v>
      </c>
      <c r="J27" s="12">
        <v>4.0999999999999996</v>
      </c>
      <c r="K27" s="41">
        <v>7.1</v>
      </c>
      <c r="L27" t="s">
        <v>29</v>
      </c>
    </row>
    <row r="28" spans="2:16" x14ac:dyDescent="0.25">
      <c r="B28" s="27">
        <v>3</v>
      </c>
      <c r="C28" s="44" t="s">
        <v>18</v>
      </c>
      <c r="D28" s="86">
        <v>185</v>
      </c>
      <c r="E28" s="12">
        <f t="shared" si="4"/>
        <v>5.4054054054054053</v>
      </c>
      <c r="F28" s="11">
        <v>2.59</v>
      </c>
      <c r="G28" s="33">
        <f t="shared" si="5"/>
        <v>25.9</v>
      </c>
      <c r="H28" s="36">
        <f t="shared" si="3"/>
        <v>577.14285714285711</v>
      </c>
      <c r="I28" s="4">
        <v>2.02</v>
      </c>
      <c r="J28" s="12">
        <v>3.5</v>
      </c>
      <c r="K28" s="41">
        <v>6.9</v>
      </c>
      <c r="L28" t="s">
        <v>29</v>
      </c>
    </row>
    <row r="29" spans="2:16" x14ac:dyDescent="0.25">
      <c r="B29" s="27">
        <v>4</v>
      </c>
      <c r="C29" s="44" t="s">
        <v>18</v>
      </c>
      <c r="D29" s="86">
        <v>188</v>
      </c>
      <c r="E29" s="12">
        <f t="shared" si="4"/>
        <v>5.3191489361702127</v>
      </c>
      <c r="F29" s="11">
        <v>2.4700000000000002</v>
      </c>
      <c r="G29" s="33">
        <f t="shared" si="5"/>
        <v>24.7</v>
      </c>
      <c r="H29" s="36">
        <f t="shared" si="3"/>
        <v>567.64705882352939</v>
      </c>
      <c r="I29" s="4">
        <v>1.93</v>
      </c>
      <c r="J29" s="12">
        <v>3.4</v>
      </c>
      <c r="K29" s="41">
        <v>6.8</v>
      </c>
      <c r="L29" t="s">
        <v>29</v>
      </c>
    </row>
    <row r="30" spans="2:16" x14ac:dyDescent="0.25">
      <c r="B30" s="27">
        <v>5</v>
      </c>
      <c r="C30" s="18" t="s">
        <v>18</v>
      </c>
      <c r="D30" s="86">
        <v>218</v>
      </c>
      <c r="E30" s="12">
        <f t="shared" ref="E30:E31" si="6">1000/D30</f>
        <v>4.5871559633027523</v>
      </c>
      <c r="F30" s="43">
        <v>2.1</v>
      </c>
      <c r="G30" s="33">
        <f t="shared" ref="G30:G31" si="7">F30/0.1</f>
        <v>21</v>
      </c>
      <c r="H30" s="36">
        <f t="shared" ref="H30:H31" si="8">I30*1000/J30</f>
        <v>704.7619047619047</v>
      </c>
      <c r="I30" s="4">
        <v>1.48</v>
      </c>
      <c r="J30" s="12">
        <v>2.1</v>
      </c>
      <c r="K30" s="41">
        <v>5.2</v>
      </c>
      <c r="L30" t="s">
        <v>29</v>
      </c>
    </row>
    <row r="31" spans="2:16" x14ac:dyDescent="0.25">
      <c r="B31" s="27">
        <v>6</v>
      </c>
      <c r="C31" s="18" t="s">
        <v>18</v>
      </c>
      <c r="D31" s="86">
        <v>223</v>
      </c>
      <c r="E31" s="12">
        <f t="shared" si="6"/>
        <v>4.4843049327354256</v>
      </c>
      <c r="F31" s="11">
        <v>1.95</v>
      </c>
      <c r="G31" s="33">
        <f t="shared" si="7"/>
        <v>19.5</v>
      </c>
      <c r="H31" s="36">
        <f t="shared" si="8"/>
        <v>661.90476190476193</v>
      </c>
      <c r="I31" s="4">
        <v>1.39</v>
      </c>
      <c r="J31" s="12">
        <v>2.1</v>
      </c>
      <c r="K31" s="41">
        <v>4.9000000000000004</v>
      </c>
      <c r="L31" t="s">
        <v>29</v>
      </c>
    </row>
    <row r="32" spans="2:16" x14ac:dyDescent="0.25">
      <c r="B32" s="27">
        <v>7</v>
      </c>
      <c r="C32" s="18" t="s">
        <v>18</v>
      </c>
      <c r="D32" s="86">
        <v>234</v>
      </c>
      <c r="E32" s="12">
        <f>1000/D32</f>
        <v>4.2735042735042734</v>
      </c>
      <c r="F32" s="11">
        <v>1.78</v>
      </c>
      <c r="G32" s="33">
        <f>F32/0.1</f>
        <v>17.8</v>
      </c>
      <c r="H32" s="36">
        <f t="shared" ref="H32" si="9">I32*1000/J32</f>
        <v>686.4406779661017</v>
      </c>
      <c r="I32" s="4">
        <v>1.2150000000000001</v>
      </c>
      <c r="J32" s="12">
        <v>1.77</v>
      </c>
      <c r="K32" s="41">
        <v>4.3</v>
      </c>
      <c r="L32" t="s">
        <v>29</v>
      </c>
    </row>
    <row r="33" spans="1:16" x14ac:dyDescent="0.25">
      <c r="B33" s="27">
        <v>8</v>
      </c>
      <c r="C33" s="18"/>
      <c r="D33" s="86"/>
      <c r="E33" s="12"/>
      <c r="F33" s="11"/>
      <c r="G33" s="33"/>
      <c r="H33" s="36"/>
      <c r="I33" s="4"/>
      <c r="J33" s="33"/>
      <c r="K33" s="41"/>
    </row>
    <row r="34" spans="1:16" x14ac:dyDescent="0.25">
      <c r="B34" s="27">
        <v>9</v>
      </c>
      <c r="C34" s="18" t="s">
        <v>27</v>
      </c>
      <c r="D34" s="1">
        <v>185</v>
      </c>
      <c r="E34" s="12">
        <f t="shared" si="4"/>
        <v>5.4054054054054053</v>
      </c>
      <c r="F34" s="11">
        <v>3.67</v>
      </c>
      <c r="G34" s="33">
        <f t="shared" si="5"/>
        <v>36.699999999999996</v>
      </c>
      <c r="H34" s="36">
        <f t="shared" ref="H34:H42" si="10">I34*1000/J34</f>
        <v>359.77777777777777</v>
      </c>
      <c r="I34" s="34">
        <v>3.238</v>
      </c>
      <c r="J34" s="12">
        <v>9</v>
      </c>
      <c r="K34" s="41">
        <v>9.1</v>
      </c>
      <c r="L34" t="s">
        <v>29</v>
      </c>
      <c r="M34" t="s">
        <v>30</v>
      </c>
    </row>
    <row r="35" spans="1:16" x14ac:dyDescent="0.25">
      <c r="B35" s="27">
        <v>10</v>
      </c>
      <c r="C35" s="18" t="s">
        <v>27</v>
      </c>
      <c r="D35" s="86">
        <v>205</v>
      </c>
      <c r="E35" s="12">
        <f t="shared" si="4"/>
        <v>4.8780487804878048</v>
      </c>
      <c r="F35" s="43">
        <v>3.1</v>
      </c>
      <c r="G35" s="33">
        <f t="shared" si="5"/>
        <v>31</v>
      </c>
      <c r="H35" s="36">
        <f t="shared" si="10"/>
        <v>343.46103038309116</v>
      </c>
      <c r="I35" s="34">
        <v>2.6</v>
      </c>
      <c r="J35" s="12">
        <v>7.57</v>
      </c>
      <c r="K35" s="41">
        <v>7.4</v>
      </c>
      <c r="L35" t="s">
        <v>29</v>
      </c>
      <c r="M35" t="s">
        <v>30</v>
      </c>
    </row>
    <row r="36" spans="1:16" x14ac:dyDescent="0.25">
      <c r="B36" s="27">
        <v>11</v>
      </c>
      <c r="C36" s="44" t="s">
        <v>27</v>
      </c>
      <c r="D36" s="86">
        <v>210</v>
      </c>
      <c r="E36" s="12">
        <f t="shared" si="4"/>
        <v>4.7619047619047619</v>
      </c>
      <c r="F36" s="11">
        <v>2.5299999999999998</v>
      </c>
      <c r="G36" s="33">
        <f t="shared" si="5"/>
        <v>25.299999999999997</v>
      </c>
      <c r="H36" s="36">
        <f t="shared" si="10"/>
        <v>443.45898004434594</v>
      </c>
      <c r="I36" s="34">
        <v>2</v>
      </c>
      <c r="J36" s="12">
        <v>4.51</v>
      </c>
      <c r="K36" s="41">
        <v>6</v>
      </c>
      <c r="L36" t="s">
        <v>29</v>
      </c>
      <c r="M36" t="s">
        <v>30</v>
      </c>
    </row>
    <row r="37" spans="1:16" x14ac:dyDescent="0.25">
      <c r="B37" s="27">
        <v>12</v>
      </c>
      <c r="C37" s="18" t="s">
        <v>27</v>
      </c>
      <c r="D37" s="86">
        <v>213</v>
      </c>
      <c r="E37" s="12">
        <f t="shared" si="4"/>
        <v>4.694835680751174</v>
      </c>
      <c r="F37" s="11">
        <v>1.98</v>
      </c>
      <c r="G37" s="33">
        <f t="shared" si="5"/>
        <v>19.799999999999997</v>
      </c>
      <c r="H37" s="36">
        <f t="shared" si="10"/>
        <v>586.34538152610435</v>
      </c>
      <c r="I37" s="34">
        <v>1.46</v>
      </c>
      <c r="J37" s="12">
        <v>2.4900000000000002</v>
      </c>
      <c r="K37" s="41">
        <v>5.0999999999999996</v>
      </c>
      <c r="M37" t="s">
        <v>30</v>
      </c>
    </row>
    <row r="38" spans="1:16" x14ac:dyDescent="0.25">
      <c r="B38" s="27">
        <v>13</v>
      </c>
      <c r="C38" s="44" t="s">
        <v>27</v>
      </c>
      <c r="D38" s="86">
        <v>218</v>
      </c>
      <c r="E38" s="12">
        <f t="shared" si="4"/>
        <v>4.5871559633027523</v>
      </c>
      <c r="F38" s="11">
        <v>2.52</v>
      </c>
      <c r="G38" s="33">
        <f t="shared" si="5"/>
        <v>25.2</v>
      </c>
      <c r="H38" s="36">
        <f t="shared" si="10"/>
        <v>438.13747228381379</v>
      </c>
      <c r="I38" s="34">
        <v>1.976</v>
      </c>
      <c r="J38" s="12">
        <v>4.51</v>
      </c>
      <c r="K38" s="41">
        <v>5.7</v>
      </c>
      <c r="L38" t="s">
        <v>29</v>
      </c>
      <c r="M38" t="s">
        <v>30</v>
      </c>
    </row>
    <row r="39" spans="1:16" x14ac:dyDescent="0.25">
      <c r="B39" s="27">
        <v>14</v>
      </c>
      <c r="C39" s="18"/>
      <c r="D39" s="86"/>
      <c r="E39" s="12"/>
      <c r="F39" s="11"/>
      <c r="G39" s="33"/>
      <c r="H39" s="36"/>
      <c r="I39" s="34"/>
      <c r="J39" s="12"/>
      <c r="K39" s="41"/>
    </row>
    <row r="40" spans="1:16" x14ac:dyDescent="0.25">
      <c r="B40" s="27">
        <v>15</v>
      </c>
      <c r="C40" s="18" t="s">
        <v>28</v>
      </c>
      <c r="D40" s="86">
        <v>177</v>
      </c>
      <c r="E40" s="12">
        <f t="shared" si="4"/>
        <v>5.6497175141242941</v>
      </c>
      <c r="F40" s="11">
        <v>1.98</v>
      </c>
      <c r="G40" s="33">
        <f t="shared" si="5"/>
        <v>19.799999999999997</v>
      </c>
      <c r="H40" s="36">
        <f t="shared" si="10"/>
        <v>807.90960451977401</v>
      </c>
      <c r="I40" s="34">
        <v>1.43</v>
      </c>
      <c r="J40" s="12">
        <v>1.77</v>
      </c>
      <c r="K40" s="41">
        <v>6</v>
      </c>
    </row>
    <row r="41" spans="1:16" x14ac:dyDescent="0.25">
      <c r="B41" s="27">
        <v>16</v>
      </c>
      <c r="C41" s="44" t="s">
        <v>28</v>
      </c>
      <c r="D41" s="86">
        <v>233</v>
      </c>
      <c r="E41" s="12">
        <f t="shared" si="4"/>
        <v>4.2918454935622314</v>
      </c>
      <c r="F41" s="11">
        <v>1.81</v>
      </c>
      <c r="G41" s="33">
        <f t="shared" si="5"/>
        <v>18.099999999999998</v>
      </c>
      <c r="H41" s="36">
        <f t="shared" si="10"/>
        <v>852.11267605633805</v>
      </c>
      <c r="I41" s="34">
        <v>1.21</v>
      </c>
      <c r="J41" s="12">
        <v>1.42</v>
      </c>
      <c r="K41" s="41">
        <v>4.5999999999999996</v>
      </c>
    </row>
    <row r="42" spans="1:16" x14ac:dyDescent="0.25">
      <c r="B42" s="27">
        <v>17</v>
      </c>
      <c r="C42" s="44" t="s">
        <v>28</v>
      </c>
      <c r="D42" s="86">
        <v>233</v>
      </c>
      <c r="E42" s="12">
        <f t="shared" si="4"/>
        <v>4.2918454935622314</v>
      </c>
      <c r="F42" s="11">
        <v>1.77</v>
      </c>
      <c r="G42" s="33">
        <f t="shared" si="5"/>
        <v>17.7</v>
      </c>
      <c r="H42" s="36">
        <f t="shared" si="10"/>
        <v>859.15492957746483</v>
      </c>
      <c r="I42" s="34">
        <v>1.22</v>
      </c>
      <c r="J42" s="12">
        <v>1.42</v>
      </c>
      <c r="K42" s="41">
        <v>4.5</v>
      </c>
    </row>
    <row r="43" spans="1:16" ht="15.75" thickBot="1" x14ac:dyDescent="0.3">
      <c r="B43" s="27">
        <v>18</v>
      </c>
      <c r="C43" s="18"/>
      <c r="D43" s="86"/>
      <c r="E43" s="12"/>
      <c r="F43" s="11"/>
      <c r="G43" s="33"/>
      <c r="H43" s="36"/>
      <c r="I43" s="34"/>
      <c r="J43" s="12"/>
      <c r="K43" s="41"/>
    </row>
    <row r="44" spans="1:16" ht="15.75" thickBot="1" x14ac:dyDescent="0.3">
      <c r="B44" s="27">
        <v>19</v>
      </c>
      <c r="C44" s="71" t="s">
        <v>22</v>
      </c>
      <c r="D44" s="86">
        <v>270</v>
      </c>
      <c r="E44" s="12">
        <f t="shared" si="4"/>
        <v>3.7037037037037037</v>
      </c>
      <c r="F44" s="11">
        <v>1.82</v>
      </c>
      <c r="G44" s="33">
        <f t="shared" si="5"/>
        <v>18.2</v>
      </c>
      <c r="H44" s="36">
        <f t="shared" si="3"/>
        <v>672.04301075268813</v>
      </c>
      <c r="I44" s="34">
        <v>1.25</v>
      </c>
      <c r="J44" s="12">
        <v>1.86</v>
      </c>
      <c r="K44" s="41">
        <v>4.2</v>
      </c>
      <c r="O44" s="82" t="s">
        <v>47</v>
      </c>
      <c r="P44" s="83"/>
    </row>
    <row r="45" spans="1:16" x14ac:dyDescent="0.25">
      <c r="B45" s="27">
        <v>20</v>
      </c>
      <c r="C45" s="70" t="s">
        <v>19</v>
      </c>
      <c r="D45" s="86">
        <v>334</v>
      </c>
      <c r="E45" s="12">
        <f t="shared" si="4"/>
        <v>2.9940119760479043</v>
      </c>
      <c r="F45" s="11">
        <v>1.1599999999999999</v>
      </c>
      <c r="G45" s="33">
        <f t="shared" si="5"/>
        <v>11.599999999999998</v>
      </c>
      <c r="H45" s="36">
        <f t="shared" ref="H45" si="11">I45*1000/J45</f>
        <v>674.41860465116281</v>
      </c>
      <c r="I45" s="34">
        <v>0.57999999999999996</v>
      </c>
      <c r="J45" s="12">
        <v>0.86</v>
      </c>
      <c r="K45" s="41" t="s">
        <v>23</v>
      </c>
      <c r="O45" s="24" t="s">
        <v>46</v>
      </c>
      <c r="P45" s="77"/>
    </row>
    <row r="46" spans="1:16" x14ac:dyDescent="0.25">
      <c r="B46" s="27">
        <v>21</v>
      </c>
      <c r="C46" s="71" t="s">
        <v>22</v>
      </c>
      <c r="D46" s="86">
        <v>446</v>
      </c>
      <c r="E46" s="12">
        <f t="shared" si="4"/>
        <v>2.2421524663677128</v>
      </c>
      <c r="F46" s="11">
        <v>1.06</v>
      </c>
      <c r="G46" s="33">
        <f t="shared" si="5"/>
        <v>10.6</v>
      </c>
      <c r="H46" s="36">
        <f t="shared" si="3"/>
        <v>623.1884057971015</v>
      </c>
      <c r="I46" s="34">
        <v>0.43</v>
      </c>
      <c r="J46" s="12">
        <v>0.69</v>
      </c>
      <c r="K46" s="41">
        <v>1.6</v>
      </c>
      <c r="O46" s="7" t="s">
        <v>35</v>
      </c>
      <c r="P46" s="8" t="s">
        <v>2</v>
      </c>
    </row>
    <row r="47" spans="1:16" x14ac:dyDescent="0.25">
      <c r="B47" s="27"/>
      <c r="C47" s="71"/>
      <c r="D47" s="86"/>
      <c r="E47" s="12"/>
      <c r="F47" s="11"/>
      <c r="G47" s="33"/>
      <c r="H47" s="36"/>
      <c r="I47" s="34"/>
      <c r="J47" s="12"/>
      <c r="K47" s="41"/>
      <c r="O47" s="9" t="s">
        <v>4</v>
      </c>
      <c r="P47" s="10" t="s">
        <v>5</v>
      </c>
    </row>
    <row r="48" spans="1:16" x14ac:dyDescent="0.25">
      <c r="A48" s="72" t="s">
        <v>43</v>
      </c>
      <c r="B48" s="27">
        <v>1</v>
      </c>
      <c r="C48" s="71" t="s">
        <v>22</v>
      </c>
      <c r="D48" s="86">
        <v>236</v>
      </c>
      <c r="E48" s="12">
        <f t="shared" ref="E48:E69" si="12">1000/D48</f>
        <v>4.2372881355932206</v>
      </c>
      <c r="F48" s="43">
        <v>2.4900000000000002</v>
      </c>
      <c r="G48" s="69">
        <f>F48/10</f>
        <v>0.24900000000000003</v>
      </c>
      <c r="H48" s="36">
        <v>898</v>
      </c>
      <c r="I48" s="34">
        <v>0.99299999999999999</v>
      </c>
      <c r="J48" s="69">
        <f t="shared" ref="J48:J69" si="13">1000*I48/H48</f>
        <v>1.1057906458797326</v>
      </c>
      <c r="K48" s="41">
        <v>4.7</v>
      </c>
      <c r="L48" t="s">
        <v>45</v>
      </c>
      <c r="O48" s="76">
        <f t="shared" ref="O48:O51" si="14">P48*0.0027</f>
        <v>1.1394</v>
      </c>
      <c r="P48" s="8">
        <v>422</v>
      </c>
    </row>
    <row r="49" spans="1:16" x14ac:dyDescent="0.25">
      <c r="A49" s="72" t="s">
        <v>43</v>
      </c>
      <c r="B49" s="27">
        <v>1</v>
      </c>
      <c r="C49" s="71" t="s">
        <v>22</v>
      </c>
      <c r="D49" s="86">
        <v>260</v>
      </c>
      <c r="E49" s="12">
        <f t="shared" si="12"/>
        <v>3.8461538461538463</v>
      </c>
      <c r="F49" s="43">
        <v>2.41</v>
      </c>
      <c r="G49" s="69">
        <f t="shared" ref="G49:G69" si="15">F49/10</f>
        <v>0.24100000000000002</v>
      </c>
      <c r="H49" s="36">
        <v>893</v>
      </c>
      <c r="I49" s="34">
        <v>0.84499999999999997</v>
      </c>
      <c r="J49" s="69">
        <f t="shared" si="13"/>
        <v>0.94624860022396418</v>
      </c>
      <c r="K49" s="41">
        <v>4</v>
      </c>
      <c r="O49" s="76">
        <f t="shared" si="14"/>
        <v>1.026</v>
      </c>
      <c r="P49" s="8">
        <v>380</v>
      </c>
    </row>
    <row r="50" spans="1:16" x14ac:dyDescent="0.25">
      <c r="A50" s="72" t="s">
        <v>43</v>
      </c>
      <c r="B50" s="27">
        <v>1</v>
      </c>
      <c r="C50" s="71" t="s">
        <v>22</v>
      </c>
      <c r="D50" s="86">
        <v>282</v>
      </c>
      <c r="E50" s="12">
        <f t="shared" si="12"/>
        <v>3.5460992907801416</v>
      </c>
      <c r="F50" s="43">
        <v>2.42</v>
      </c>
      <c r="G50" s="69">
        <f t="shared" si="15"/>
        <v>0.24199999999999999</v>
      </c>
      <c r="H50" s="36">
        <v>739</v>
      </c>
      <c r="I50" s="34">
        <v>0.91</v>
      </c>
      <c r="J50" s="69">
        <f t="shared" si="13"/>
        <v>1.2313937753721245</v>
      </c>
      <c r="K50" s="41">
        <v>3.8</v>
      </c>
      <c r="O50" s="76">
        <f t="shared" si="14"/>
        <v>1.0935000000000001</v>
      </c>
      <c r="P50" s="8">
        <v>405</v>
      </c>
    </row>
    <row r="51" spans="1:16" x14ac:dyDescent="0.25">
      <c r="A51" s="72" t="s">
        <v>43</v>
      </c>
      <c r="B51" s="27">
        <v>1</v>
      </c>
      <c r="C51" s="71" t="s">
        <v>22</v>
      </c>
      <c r="D51" s="86">
        <v>290</v>
      </c>
      <c r="E51" s="12">
        <f t="shared" si="12"/>
        <v>3.4482758620689653</v>
      </c>
      <c r="F51" s="43">
        <v>2.38</v>
      </c>
      <c r="G51" s="69">
        <f t="shared" si="15"/>
        <v>0.23799999999999999</v>
      </c>
      <c r="H51" s="36">
        <v>868</v>
      </c>
      <c r="I51" s="34">
        <v>0.77400000000000002</v>
      </c>
      <c r="J51" s="69">
        <f t="shared" si="13"/>
        <v>0.89170506912442393</v>
      </c>
      <c r="K51" s="41">
        <v>3.6</v>
      </c>
      <c r="O51" s="76">
        <f t="shared" si="14"/>
        <v>1.0233000000000001</v>
      </c>
      <c r="P51" s="8">
        <v>379</v>
      </c>
    </row>
    <row r="52" spans="1:16" x14ac:dyDescent="0.25">
      <c r="A52" s="72" t="s">
        <v>43</v>
      </c>
      <c r="B52" s="27">
        <v>1</v>
      </c>
      <c r="C52" s="71" t="s">
        <v>22</v>
      </c>
      <c r="D52" s="86">
        <v>293</v>
      </c>
      <c r="E52" s="12">
        <f t="shared" si="12"/>
        <v>3.4129692832764507</v>
      </c>
      <c r="F52" s="43">
        <v>2.34</v>
      </c>
      <c r="G52" s="69">
        <f t="shared" si="15"/>
        <v>0.23399999999999999</v>
      </c>
      <c r="H52" s="36">
        <v>804</v>
      </c>
      <c r="I52" s="34">
        <v>0.76800000000000002</v>
      </c>
      <c r="J52" s="69">
        <f t="shared" si="13"/>
        <v>0.95522388059701491</v>
      </c>
      <c r="K52" s="41">
        <v>3.6</v>
      </c>
      <c r="L52" t="s">
        <v>48</v>
      </c>
      <c r="O52" s="76">
        <f>P52*0.0027</f>
        <v>0.93690000000000007</v>
      </c>
      <c r="P52" s="8">
        <v>347</v>
      </c>
    </row>
    <row r="53" spans="1:16" x14ac:dyDescent="0.25">
      <c r="A53" s="73" t="s">
        <v>42</v>
      </c>
      <c r="B53" s="27">
        <v>5</v>
      </c>
      <c r="C53" s="89" t="s">
        <v>22</v>
      </c>
      <c r="D53" s="90">
        <v>295</v>
      </c>
      <c r="E53" s="65">
        <f t="shared" si="12"/>
        <v>3.3898305084745761</v>
      </c>
      <c r="F53" s="84">
        <v>2.2200000000000002</v>
      </c>
      <c r="G53" s="85">
        <f t="shared" si="15"/>
        <v>0.22200000000000003</v>
      </c>
      <c r="H53" s="63">
        <v>709</v>
      </c>
      <c r="I53" s="64">
        <v>0.57699999999999996</v>
      </c>
      <c r="J53" s="85">
        <f t="shared" si="13"/>
        <v>0.81382228490832154</v>
      </c>
      <c r="K53" s="74">
        <v>2.4</v>
      </c>
      <c r="O53" s="76">
        <f t="shared" ref="O53:O69" si="16">P53*0.0027</f>
        <v>0.78300000000000003</v>
      </c>
      <c r="P53" s="80">
        <v>290</v>
      </c>
    </row>
    <row r="54" spans="1:16" x14ac:dyDescent="0.25">
      <c r="A54" s="73" t="s">
        <v>42</v>
      </c>
      <c r="B54" s="27">
        <v>1</v>
      </c>
      <c r="C54" s="71" t="s">
        <v>22</v>
      </c>
      <c r="D54" s="86">
        <v>310</v>
      </c>
      <c r="E54" s="12">
        <f t="shared" si="12"/>
        <v>3.225806451612903</v>
      </c>
      <c r="F54" s="43">
        <v>2.2200000000000002</v>
      </c>
      <c r="G54" s="69">
        <f t="shared" si="15"/>
        <v>0.22200000000000003</v>
      </c>
      <c r="H54" s="36">
        <v>801</v>
      </c>
      <c r="I54" s="34">
        <v>0.65100000000000002</v>
      </c>
      <c r="J54" s="69">
        <f t="shared" si="13"/>
        <v>0.81273408239700373</v>
      </c>
      <c r="K54" s="41">
        <v>3</v>
      </c>
      <c r="O54" s="76">
        <f t="shared" si="16"/>
        <v>0.8478</v>
      </c>
      <c r="P54" s="8">
        <v>314</v>
      </c>
    </row>
    <row r="55" spans="1:16" x14ac:dyDescent="0.25">
      <c r="A55" s="72" t="s">
        <v>43</v>
      </c>
      <c r="B55" s="27">
        <v>2</v>
      </c>
      <c r="C55" s="71" t="s">
        <v>22</v>
      </c>
      <c r="D55" s="86">
        <v>332</v>
      </c>
      <c r="E55" s="12">
        <f t="shared" si="12"/>
        <v>3.0120481927710845</v>
      </c>
      <c r="F55" s="43">
        <v>2.15</v>
      </c>
      <c r="G55" s="69">
        <f t="shared" si="15"/>
        <v>0.215</v>
      </c>
      <c r="H55" s="36">
        <v>986</v>
      </c>
      <c r="I55" s="34">
        <v>0.46400000000000002</v>
      </c>
      <c r="J55" s="69">
        <f t="shared" si="13"/>
        <v>0.47058823529411764</v>
      </c>
      <c r="K55" s="41">
        <v>2.7</v>
      </c>
      <c r="O55" s="76">
        <f t="shared" si="16"/>
        <v>0.78300000000000003</v>
      </c>
      <c r="P55" s="8">
        <v>290</v>
      </c>
    </row>
    <row r="56" spans="1:16" x14ac:dyDescent="0.25">
      <c r="A56" s="72" t="s">
        <v>43</v>
      </c>
      <c r="B56" s="27">
        <v>5</v>
      </c>
      <c r="C56" s="89" t="s">
        <v>22</v>
      </c>
      <c r="D56" s="90">
        <v>357</v>
      </c>
      <c r="E56" s="65">
        <f t="shared" si="12"/>
        <v>2.8011204481792715</v>
      </c>
      <c r="F56" s="84">
        <v>2.15</v>
      </c>
      <c r="G56" s="85">
        <f t="shared" si="15"/>
        <v>0.215</v>
      </c>
      <c r="H56" s="63">
        <v>578</v>
      </c>
      <c r="I56" s="64">
        <v>0.59399999999999997</v>
      </c>
      <c r="J56" s="85">
        <f t="shared" si="13"/>
        <v>1.027681660899654</v>
      </c>
      <c r="K56" s="74">
        <v>1.9</v>
      </c>
      <c r="O56" s="76">
        <f t="shared" si="16"/>
        <v>0.7965000000000001</v>
      </c>
      <c r="P56" s="8">
        <v>295</v>
      </c>
    </row>
    <row r="57" spans="1:16" x14ac:dyDescent="0.25">
      <c r="A57" s="72" t="s">
        <v>43</v>
      </c>
      <c r="B57" s="27">
        <v>2</v>
      </c>
      <c r="C57" s="71" t="s">
        <v>22</v>
      </c>
      <c r="D57" s="86">
        <v>387</v>
      </c>
      <c r="E57" s="12">
        <f t="shared" si="12"/>
        <v>2.5839793281653747</v>
      </c>
      <c r="F57" s="43">
        <v>2.0499999999999998</v>
      </c>
      <c r="G57" s="69">
        <f t="shared" si="15"/>
        <v>0.20499999999999999</v>
      </c>
      <c r="H57" s="36">
        <v>1060</v>
      </c>
      <c r="I57" s="34">
        <v>0.30399999999999999</v>
      </c>
      <c r="J57" s="69">
        <f t="shared" si="13"/>
        <v>0.28679245283018867</v>
      </c>
      <c r="K57" s="41">
        <v>2.2000000000000002</v>
      </c>
      <c r="O57" s="76">
        <f t="shared" si="16"/>
        <v>0.65610000000000002</v>
      </c>
      <c r="P57" s="8">
        <v>243</v>
      </c>
    </row>
    <row r="58" spans="1:16" x14ac:dyDescent="0.25">
      <c r="A58" s="72" t="s">
        <v>43</v>
      </c>
      <c r="B58" s="27">
        <v>2</v>
      </c>
      <c r="C58" s="71" t="s">
        <v>22</v>
      </c>
      <c r="D58" s="86">
        <v>393</v>
      </c>
      <c r="E58" s="12">
        <f t="shared" si="12"/>
        <v>2.5445292620865141</v>
      </c>
      <c r="F58" s="43">
        <v>2.1</v>
      </c>
      <c r="G58" s="69">
        <f t="shared" si="15"/>
        <v>0.21000000000000002</v>
      </c>
      <c r="H58" s="36">
        <v>932</v>
      </c>
      <c r="I58" s="34">
        <v>0.39500000000000002</v>
      </c>
      <c r="J58" s="69">
        <f t="shared" si="13"/>
        <v>0.4238197424892704</v>
      </c>
      <c r="K58" s="41">
        <v>2.2999999999999998</v>
      </c>
      <c r="O58" s="76">
        <f t="shared" si="16"/>
        <v>0.69390000000000007</v>
      </c>
      <c r="P58" s="8">
        <v>257</v>
      </c>
    </row>
    <row r="59" spans="1:16" x14ac:dyDescent="0.25">
      <c r="A59" s="72" t="s">
        <v>43</v>
      </c>
      <c r="B59" s="27">
        <v>2</v>
      </c>
      <c r="C59" s="71" t="s">
        <v>22</v>
      </c>
      <c r="D59" s="86">
        <v>400</v>
      </c>
      <c r="E59" s="12">
        <f t="shared" si="12"/>
        <v>2.5</v>
      </c>
      <c r="F59" s="43">
        <v>2.1</v>
      </c>
      <c r="G59" s="69">
        <f t="shared" si="15"/>
        <v>0.21000000000000002</v>
      </c>
      <c r="H59" s="36">
        <v>922</v>
      </c>
      <c r="I59" s="34">
        <v>0.36699999999999999</v>
      </c>
      <c r="J59" s="69">
        <f t="shared" si="13"/>
        <v>0.39804772234273317</v>
      </c>
      <c r="K59" s="75">
        <v>2.1800000000000002</v>
      </c>
      <c r="O59" s="81">
        <f t="shared" si="16"/>
        <v>0.65610000000000002</v>
      </c>
      <c r="P59" s="8">
        <v>243</v>
      </c>
    </row>
    <row r="60" spans="1:16" x14ac:dyDescent="0.25">
      <c r="A60" s="72" t="s">
        <v>43</v>
      </c>
      <c r="B60" s="27">
        <v>2</v>
      </c>
      <c r="C60" s="71" t="s">
        <v>22</v>
      </c>
      <c r="D60" s="86">
        <v>400</v>
      </c>
      <c r="E60" s="12">
        <f t="shared" si="12"/>
        <v>2.5</v>
      </c>
      <c r="F60" s="43">
        <v>2.09</v>
      </c>
      <c r="G60" s="69">
        <f t="shared" si="15"/>
        <v>0.20899999999999999</v>
      </c>
      <c r="H60" s="36">
        <v>921</v>
      </c>
      <c r="I60" s="34">
        <v>0.36599999999999999</v>
      </c>
      <c r="J60" s="69">
        <f t="shared" si="13"/>
        <v>0.3973941368078176</v>
      </c>
      <c r="K60" s="75">
        <v>2.17</v>
      </c>
      <c r="O60" s="81">
        <f t="shared" si="16"/>
        <v>0.66420000000000001</v>
      </c>
      <c r="P60" s="8">
        <v>246</v>
      </c>
    </row>
    <row r="61" spans="1:16" x14ac:dyDescent="0.25">
      <c r="A61" s="72" t="s">
        <v>43</v>
      </c>
      <c r="B61" s="27">
        <v>2</v>
      </c>
      <c r="C61" s="71" t="s">
        <v>22</v>
      </c>
      <c r="D61" s="86">
        <v>416</v>
      </c>
      <c r="E61" s="12">
        <f t="shared" si="12"/>
        <v>2.4038461538461537</v>
      </c>
      <c r="F61" s="43">
        <v>2.0499999999999998</v>
      </c>
      <c r="G61" s="69">
        <f t="shared" si="15"/>
        <v>0.20499999999999999</v>
      </c>
      <c r="H61" s="36">
        <v>865</v>
      </c>
      <c r="I61" s="34">
        <v>0.39300000000000002</v>
      </c>
      <c r="J61" s="69">
        <f t="shared" si="13"/>
        <v>0.45433526011560693</v>
      </c>
      <c r="K61" s="75">
        <v>2.16</v>
      </c>
      <c r="O61" s="76">
        <f t="shared" si="16"/>
        <v>0.67230000000000001</v>
      </c>
      <c r="P61" s="8">
        <v>249</v>
      </c>
    </row>
    <row r="62" spans="1:16" x14ac:dyDescent="0.25">
      <c r="A62" s="73" t="s">
        <v>42</v>
      </c>
      <c r="B62" s="27">
        <v>3</v>
      </c>
      <c r="C62" s="71" t="s">
        <v>22</v>
      </c>
      <c r="D62" s="86">
        <v>430</v>
      </c>
      <c r="E62" s="12">
        <f t="shared" si="12"/>
        <v>2.3255813953488373</v>
      </c>
      <c r="F62" s="43">
        <v>2.0299999999999998</v>
      </c>
      <c r="G62" s="69">
        <f t="shared" si="15"/>
        <v>0.20299999999999999</v>
      </c>
      <c r="H62" s="36">
        <v>947</v>
      </c>
      <c r="I62" s="34">
        <v>0.32900000000000001</v>
      </c>
      <c r="J62" s="69">
        <f t="shared" si="13"/>
        <v>0.34741288278775079</v>
      </c>
      <c r="K62" s="41">
        <v>2.1</v>
      </c>
      <c r="O62" s="76">
        <f t="shared" si="16"/>
        <v>0.65610000000000002</v>
      </c>
      <c r="P62" s="8">
        <v>243</v>
      </c>
    </row>
    <row r="63" spans="1:16" x14ac:dyDescent="0.25">
      <c r="A63" s="72" t="s">
        <v>43</v>
      </c>
      <c r="B63" s="27">
        <v>4</v>
      </c>
      <c r="C63" s="71" t="s">
        <v>22</v>
      </c>
      <c r="D63" s="86">
        <v>433</v>
      </c>
      <c r="E63" s="12">
        <f t="shared" si="12"/>
        <v>2.3094688221709005</v>
      </c>
      <c r="F63" s="43">
        <v>2.06</v>
      </c>
      <c r="G63" s="69">
        <f t="shared" si="15"/>
        <v>0.20600000000000002</v>
      </c>
      <c r="H63" s="36">
        <v>918</v>
      </c>
      <c r="I63" s="34">
        <v>0.33100000000000002</v>
      </c>
      <c r="J63" s="69">
        <f t="shared" si="13"/>
        <v>0.36056644880174293</v>
      </c>
      <c r="K63" s="41">
        <v>2</v>
      </c>
      <c r="O63" s="76">
        <f t="shared" si="16"/>
        <v>0.66150000000000009</v>
      </c>
      <c r="P63" s="8">
        <v>245</v>
      </c>
    </row>
    <row r="64" spans="1:16" x14ac:dyDescent="0.25">
      <c r="A64" s="72" t="s">
        <v>43</v>
      </c>
      <c r="B64" s="27">
        <v>4</v>
      </c>
      <c r="C64" s="71" t="s">
        <v>22</v>
      </c>
      <c r="D64" s="86">
        <v>439</v>
      </c>
      <c r="E64" s="12">
        <f t="shared" si="12"/>
        <v>2.2779043280182232</v>
      </c>
      <c r="F64" s="43">
        <v>2.0099999999999998</v>
      </c>
      <c r="G64" s="69">
        <f t="shared" si="15"/>
        <v>0.20099999999999998</v>
      </c>
      <c r="H64" s="36">
        <v>1156</v>
      </c>
      <c r="I64" s="34">
        <v>0.20200000000000001</v>
      </c>
      <c r="J64" s="69">
        <f t="shared" si="13"/>
        <v>0.17474048442906576</v>
      </c>
      <c r="K64" s="41">
        <v>1.9</v>
      </c>
      <c r="O64" s="76">
        <f t="shared" si="16"/>
        <v>0.59940000000000004</v>
      </c>
      <c r="P64" s="8">
        <v>222</v>
      </c>
    </row>
    <row r="65" spans="1:16" x14ac:dyDescent="0.25">
      <c r="A65" s="73" t="s">
        <v>42</v>
      </c>
      <c r="B65" s="27">
        <v>3</v>
      </c>
      <c r="C65" s="71" t="s">
        <v>22</v>
      </c>
      <c r="D65" s="86">
        <v>450</v>
      </c>
      <c r="E65" s="12">
        <f t="shared" si="12"/>
        <v>2.2222222222222223</v>
      </c>
      <c r="F65" s="43">
        <v>2.13</v>
      </c>
      <c r="G65" s="69">
        <f t="shared" si="15"/>
        <v>0.21299999999999999</v>
      </c>
      <c r="H65" s="36">
        <v>853</v>
      </c>
      <c r="I65" s="4">
        <v>0.39500000000000002</v>
      </c>
      <c r="J65" s="69">
        <f t="shared" si="13"/>
        <v>0.46307151230949589</v>
      </c>
      <c r="K65" s="41">
        <v>2</v>
      </c>
      <c r="O65" s="76">
        <f t="shared" si="16"/>
        <v>0.65610000000000002</v>
      </c>
      <c r="P65" s="8">
        <v>243</v>
      </c>
    </row>
    <row r="66" spans="1:16" x14ac:dyDescent="0.25">
      <c r="A66" s="72" t="s">
        <v>43</v>
      </c>
      <c r="B66" s="27">
        <v>4</v>
      </c>
      <c r="C66" s="71" t="s">
        <v>22</v>
      </c>
      <c r="D66" s="86">
        <v>459</v>
      </c>
      <c r="E66" s="12">
        <f t="shared" si="12"/>
        <v>2.1786492374727668</v>
      </c>
      <c r="F66" s="43">
        <v>2.0099999999999998</v>
      </c>
      <c r="G66" s="69">
        <f t="shared" si="15"/>
        <v>0.20099999999999998</v>
      </c>
      <c r="H66" s="36">
        <v>1225</v>
      </c>
      <c r="I66" s="4">
        <v>0.16200000000000001</v>
      </c>
      <c r="J66" s="69">
        <f t="shared" si="13"/>
        <v>0.13224489795918368</v>
      </c>
      <c r="K66" s="41">
        <v>1.9</v>
      </c>
      <c r="O66" s="76">
        <f t="shared" si="16"/>
        <v>0.57510000000000006</v>
      </c>
      <c r="P66" s="8">
        <v>213</v>
      </c>
    </row>
    <row r="67" spans="1:16" x14ac:dyDescent="0.25">
      <c r="A67" s="73" t="s">
        <v>42</v>
      </c>
      <c r="B67" s="27">
        <v>3</v>
      </c>
      <c r="C67" s="71" t="s">
        <v>22</v>
      </c>
      <c r="D67" s="86">
        <v>536</v>
      </c>
      <c r="E67" s="12">
        <f t="shared" si="12"/>
        <v>1.8656716417910448</v>
      </c>
      <c r="F67" s="43">
        <v>2.0499999999999998</v>
      </c>
      <c r="G67" s="69">
        <f t="shared" si="15"/>
        <v>0.20499999999999999</v>
      </c>
      <c r="H67" s="36">
        <v>815</v>
      </c>
      <c r="I67" s="4">
        <v>0.28499999999999998</v>
      </c>
      <c r="J67" s="69">
        <f t="shared" si="13"/>
        <v>0.34969325153374231</v>
      </c>
      <c r="K67" s="75">
        <v>1.65</v>
      </c>
      <c r="O67" s="76">
        <f t="shared" si="16"/>
        <v>0.60750000000000004</v>
      </c>
      <c r="P67" s="8">
        <v>225</v>
      </c>
    </row>
    <row r="68" spans="1:16" x14ac:dyDescent="0.25">
      <c r="A68" s="73" t="s">
        <v>42</v>
      </c>
      <c r="B68" s="27">
        <v>3</v>
      </c>
      <c r="C68" s="71" t="s">
        <v>22</v>
      </c>
      <c r="D68" s="86">
        <v>560</v>
      </c>
      <c r="E68" s="12">
        <f t="shared" si="12"/>
        <v>1.7857142857142858</v>
      </c>
      <c r="F68" s="43">
        <v>2.0299999999999998</v>
      </c>
      <c r="G68" s="69">
        <f t="shared" si="15"/>
        <v>0.20299999999999999</v>
      </c>
      <c r="H68" s="36">
        <v>899</v>
      </c>
      <c r="I68" s="4">
        <v>0.254</v>
      </c>
      <c r="J68" s="69">
        <f t="shared" si="13"/>
        <v>0.28253615127919912</v>
      </c>
      <c r="K68" s="75">
        <v>1.65</v>
      </c>
      <c r="O68" s="76">
        <f t="shared" si="16"/>
        <v>0.60750000000000004</v>
      </c>
      <c r="P68" s="8">
        <v>225</v>
      </c>
    </row>
    <row r="69" spans="1:16" ht="15.75" thickBot="1" x14ac:dyDescent="0.3">
      <c r="A69" s="72" t="s">
        <v>43</v>
      </c>
      <c r="B69" s="27">
        <v>4</v>
      </c>
      <c r="C69" s="71" t="s">
        <v>22</v>
      </c>
      <c r="D69" s="86">
        <v>567</v>
      </c>
      <c r="E69" s="12">
        <f t="shared" si="12"/>
        <v>1.7636684303350969</v>
      </c>
      <c r="F69" s="43">
        <v>2</v>
      </c>
      <c r="G69" s="69">
        <f t="shared" si="15"/>
        <v>0.2</v>
      </c>
      <c r="H69" s="36">
        <v>1143</v>
      </c>
      <c r="I69" s="4">
        <v>0.123</v>
      </c>
      <c r="J69" s="69">
        <f t="shared" si="13"/>
        <v>0.10761154855643044</v>
      </c>
      <c r="K69" s="75">
        <v>1.65</v>
      </c>
      <c r="L69" t="s">
        <v>44</v>
      </c>
      <c r="O69" s="78">
        <f t="shared" si="16"/>
        <v>0.48060000000000003</v>
      </c>
      <c r="P69" s="79">
        <v>178</v>
      </c>
    </row>
    <row r="70" spans="1:16" x14ac:dyDescent="0.25">
      <c r="B70" s="27"/>
      <c r="C70" s="18"/>
      <c r="D70" s="86"/>
      <c r="E70" s="12"/>
      <c r="F70" s="11"/>
      <c r="G70" s="33"/>
      <c r="H70" s="36"/>
      <c r="I70" s="4"/>
      <c r="J70" s="33"/>
      <c r="K70" s="41"/>
    </row>
    <row r="71" spans="1:16" x14ac:dyDescent="0.25">
      <c r="B71" s="27">
        <v>23</v>
      </c>
      <c r="C71" s="18" t="s">
        <v>20</v>
      </c>
      <c r="D71" s="86">
        <v>401</v>
      </c>
      <c r="E71" s="12">
        <f t="shared" ref="E71" si="17">1000/D71</f>
        <v>2.4937655860349128</v>
      </c>
      <c r="F71" s="11">
        <v>0.73</v>
      </c>
      <c r="G71" s="33">
        <f t="shared" ref="G71" si="18">F71/0.1</f>
        <v>7.3</v>
      </c>
      <c r="H71" s="36">
        <f t="shared" ref="H71:H74" si="19">I71*1000/J71</f>
        <v>1300</v>
      </c>
      <c r="I71" s="34">
        <v>0.11700000000000001</v>
      </c>
      <c r="J71" s="12">
        <v>0.09</v>
      </c>
      <c r="K71" s="42">
        <v>1.4</v>
      </c>
      <c r="L71" t="s">
        <v>26</v>
      </c>
    </row>
    <row r="72" spans="1:16" x14ac:dyDescent="0.25">
      <c r="B72" s="27">
        <v>24</v>
      </c>
      <c r="C72" s="18" t="s">
        <v>20</v>
      </c>
      <c r="D72" s="86">
        <v>404</v>
      </c>
      <c r="E72" s="12">
        <f t="shared" ref="E72" si="20">1000/D72</f>
        <v>2.4752475247524752</v>
      </c>
      <c r="F72" s="11">
        <v>0.78</v>
      </c>
      <c r="G72" s="33">
        <f t="shared" ref="G72" si="21">F72/0.1</f>
        <v>7.8</v>
      </c>
      <c r="H72" s="36">
        <f t="shared" si="19"/>
        <v>1222.2222222222222</v>
      </c>
      <c r="I72" s="34">
        <v>0.11</v>
      </c>
      <c r="J72" s="12">
        <v>0.09</v>
      </c>
      <c r="K72" s="41">
        <v>1.3</v>
      </c>
      <c r="L72" t="s">
        <v>26</v>
      </c>
    </row>
    <row r="73" spans="1:16" x14ac:dyDescent="0.25">
      <c r="B73" s="27">
        <v>25</v>
      </c>
      <c r="C73" s="18" t="s">
        <v>20</v>
      </c>
      <c r="D73" s="86">
        <v>413</v>
      </c>
      <c r="E73" s="12">
        <f t="shared" ref="E73" si="22">1000/D73</f>
        <v>2.4213075060532687</v>
      </c>
      <c r="F73" s="11">
        <v>0.72</v>
      </c>
      <c r="G73" s="33">
        <f t="shared" ref="G73" si="23">F73/0.1</f>
        <v>7.1999999999999993</v>
      </c>
      <c r="H73" s="36">
        <f t="shared" si="19"/>
        <v>1222.2222222222222</v>
      </c>
      <c r="I73" s="34">
        <v>0.11</v>
      </c>
      <c r="J73" s="12">
        <v>0.09</v>
      </c>
      <c r="K73" s="41">
        <v>1.3</v>
      </c>
      <c r="L73" t="s">
        <v>26</v>
      </c>
    </row>
    <row r="74" spans="1:16" x14ac:dyDescent="0.25">
      <c r="B74" s="27">
        <v>26</v>
      </c>
      <c r="C74" s="18" t="s">
        <v>20</v>
      </c>
      <c r="D74" s="86">
        <v>438</v>
      </c>
      <c r="E74" s="12">
        <f t="shared" ref="E74" si="24">1000/D74</f>
        <v>2.2831050228310503</v>
      </c>
      <c r="F74" s="11">
        <v>0.71</v>
      </c>
      <c r="G74" s="33">
        <f t="shared" ref="G74" si="25">F74/0.1</f>
        <v>7.1</v>
      </c>
      <c r="H74" s="36">
        <f t="shared" si="19"/>
        <v>1422.2222222222222</v>
      </c>
      <c r="I74" s="34">
        <v>0.128</v>
      </c>
      <c r="J74" s="12">
        <v>0.09</v>
      </c>
      <c r="K74" s="41">
        <v>1.5</v>
      </c>
      <c r="L74" t="s">
        <v>26</v>
      </c>
    </row>
    <row r="75" spans="1:16" x14ac:dyDescent="0.25">
      <c r="B75" s="27">
        <v>27</v>
      </c>
      <c r="C75" s="18" t="s">
        <v>20</v>
      </c>
      <c r="D75" s="86">
        <v>446</v>
      </c>
      <c r="E75" s="12">
        <f t="shared" ref="E75" si="26">1000/D75</f>
        <v>2.2421524663677128</v>
      </c>
      <c r="F75" s="11">
        <v>0.72</v>
      </c>
      <c r="G75" s="33">
        <f t="shared" ref="G75" si="27">F75/0.1</f>
        <v>7.1999999999999993</v>
      </c>
      <c r="H75" s="36"/>
      <c r="I75" s="34" t="s">
        <v>24</v>
      </c>
      <c r="J75" s="12">
        <v>0.09</v>
      </c>
      <c r="K75" s="41">
        <v>1.1000000000000001</v>
      </c>
      <c r="L75" t="s">
        <v>25</v>
      </c>
    </row>
    <row r="76" spans="1:16" x14ac:dyDescent="0.25">
      <c r="B76" s="27">
        <v>28</v>
      </c>
      <c r="C76" s="18" t="s">
        <v>20</v>
      </c>
      <c r="D76" s="86">
        <v>540</v>
      </c>
      <c r="E76" s="12">
        <f t="shared" si="4"/>
        <v>1.8518518518518519</v>
      </c>
      <c r="F76" s="11">
        <v>0.73</v>
      </c>
      <c r="G76" s="33">
        <f t="shared" si="5"/>
        <v>7.3</v>
      </c>
      <c r="H76" s="36">
        <f t="shared" si="3"/>
        <v>645.4545454545455</v>
      </c>
      <c r="I76" s="34">
        <v>0.14199999999999999</v>
      </c>
      <c r="J76" s="12">
        <v>0.22</v>
      </c>
      <c r="K76" s="41">
        <v>0.9</v>
      </c>
      <c r="L76" t="s">
        <v>25</v>
      </c>
    </row>
    <row r="77" spans="1:16" x14ac:dyDescent="0.25">
      <c r="B77" s="27">
        <v>29</v>
      </c>
      <c r="C77" s="18"/>
      <c r="D77" s="86"/>
      <c r="E77" s="12"/>
      <c r="F77" s="11"/>
      <c r="G77" s="33"/>
      <c r="H77" s="36"/>
      <c r="I77" s="4"/>
      <c r="J77" s="33"/>
      <c r="K77" s="41"/>
    </row>
    <row r="78" spans="1:16" x14ac:dyDescent="0.25">
      <c r="B78" s="27">
        <v>30</v>
      </c>
      <c r="C78" s="18" t="s">
        <v>21</v>
      </c>
      <c r="D78" s="86">
        <v>370</v>
      </c>
      <c r="E78" s="12"/>
      <c r="F78" s="11"/>
      <c r="G78" s="33"/>
      <c r="H78" s="36"/>
      <c r="I78" s="4"/>
      <c r="J78" s="33"/>
      <c r="K78" s="41">
        <v>1.7</v>
      </c>
    </row>
    <row r="79" spans="1:16" x14ac:dyDescent="0.25">
      <c r="B79" s="27">
        <v>31</v>
      </c>
      <c r="C79" s="18" t="s">
        <v>21</v>
      </c>
      <c r="D79" s="86">
        <v>390</v>
      </c>
      <c r="E79" s="12"/>
      <c r="F79" s="11"/>
      <c r="G79" s="33"/>
      <c r="H79" s="36"/>
      <c r="I79" s="4"/>
      <c r="J79" s="33"/>
      <c r="K79" s="41">
        <v>2.1</v>
      </c>
    </row>
    <row r="80" spans="1:16" x14ac:dyDescent="0.25">
      <c r="B80" s="27">
        <v>32</v>
      </c>
      <c r="C80" s="18" t="s">
        <v>21</v>
      </c>
      <c r="D80" s="87">
        <v>413</v>
      </c>
      <c r="E80" s="35">
        <f t="shared" si="4"/>
        <v>2.4213075060532687</v>
      </c>
      <c r="F80" s="38">
        <v>1.27</v>
      </c>
      <c r="G80" s="39">
        <f t="shared" si="5"/>
        <v>12.7</v>
      </c>
      <c r="H80" s="36">
        <f>I80*1000/J80</f>
        <v>572.03389830508479</v>
      </c>
      <c r="I80" s="37">
        <v>0.67500000000000004</v>
      </c>
      <c r="J80" s="35">
        <v>1.18</v>
      </c>
      <c r="K80" s="41">
        <v>1.9</v>
      </c>
    </row>
    <row r="81" spans="2:12" x14ac:dyDescent="0.25">
      <c r="B81" s="27">
        <v>33</v>
      </c>
      <c r="C81" s="18" t="s">
        <v>21</v>
      </c>
      <c r="D81" s="87">
        <v>440</v>
      </c>
      <c r="E81" s="35">
        <f t="shared" si="4"/>
        <v>2.2727272727272729</v>
      </c>
      <c r="F81" s="38">
        <v>1</v>
      </c>
      <c r="G81" s="39">
        <f t="shared" si="5"/>
        <v>10</v>
      </c>
      <c r="H81" s="36">
        <f t="shared" ref="H81:H85" si="28">I81*1000/J81</f>
        <v>647.69230769230762</v>
      </c>
      <c r="I81" s="37">
        <v>0.42099999999999999</v>
      </c>
      <c r="J81" s="35">
        <v>0.65</v>
      </c>
      <c r="K81" s="41">
        <v>1.5</v>
      </c>
    </row>
    <row r="82" spans="2:12" x14ac:dyDescent="0.25">
      <c r="B82" s="27">
        <v>34</v>
      </c>
      <c r="C82" s="18" t="s">
        <v>21</v>
      </c>
      <c r="D82" s="87">
        <v>515</v>
      </c>
      <c r="E82" s="35">
        <f t="shared" si="4"/>
        <v>1.941747572815534</v>
      </c>
      <c r="F82" s="38">
        <v>1.02</v>
      </c>
      <c r="G82" s="39">
        <f t="shared" si="5"/>
        <v>10.199999999999999</v>
      </c>
      <c r="H82" s="36">
        <f t="shared" si="28"/>
        <v>586.27450980392155</v>
      </c>
      <c r="I82" s="37">
        <v>0.29899999999999999</v>
      </c>
      <c r="J82" s="35">
        <v>0.51</v>
      </c>
      <c r="K82" s="41">
        <v>1.1000000000000001</v>
      </c>
    </row>
    <row r="83" spans="2:12" x14ac:dyDescent="0.25">
      <c r="B83" s="27">
        <v>35</v>
      </c>
      <c r="C83" s="18" t="s">
        <v>21</v>
      </c>
      <c r="D83" s="87">
        <v>528</v>
      </c>
      <c r="E83" s="35">
        <f t="shared" si="4"/>
        <v>1.893939393939394</v>
      </c>
      <c r="F83" s="38">
        <v>0.83599999999999997</v>
      </c>
      <c r="G83" s="39">
        <f t="shared" si="5"/>
        <v>8.36</v>
      </c>
      <c r="H83" s="36">
        <f t="shared" ref="H83" si="29">I83*1000/J83</f>
        <v>636.36363636363637</v>
      </c>
      <c r="I83" s="37">
        <v>0.21</v>
      </c>
      <c r="J83" s="35">
        <v>0.33</v>
      </c>
      <c r="K83" s="41">
        <v>1.1000000000000001</v>
      </c>
    </row>
    <row r="84" spans="2:12" x14ac:dyDescent="0.25">
      <c r="B84" s="27">
        <v>36</v>
      </c>
      <c r="C84" s="18" t="s">
        <v>21</v>
      </c>
      <c r="D84" s="87">
        <v>590</v>
      </c>
      <c r="E84" s="35">
        <f t="shared" si="4"/>
        <v>1.6949152542372881</v>
      </c>
      <c r="F84" s="38">
        <v>0.76</v>
      </c>
      <c r="G84" s="39">
        <f t="shared" si="5"/>
        <v>7.6</v>
      </c>
      <c r="H84" s="36">
        <f t="shared" si="28"/>
        <v>672.22222222222229</v>
      </c>
      <c r="I84" s="37">
        <v>0.121</v>
      </c>
      <c r="J84" s="35">
        <v>0.18</v>
      </c>
      <c r="K84" s="41">
        <v>0.9</v>
      </c>
    </row>
    <row r="85" spans="2:12" x14ac:dyDescent="0.25">
      <c r="B85" s="27">
        <v>37</v>
      </c>
      <c r="C85" s="18" t="s">
        <v>21</v>
      </c>
      <c r="D85" s="87">
        <v>630</v>
      </c>
      <c r="E85" s="35">
        <f t="shared" si="4"/>
        <v>1.5873015873015872</v>
      </c>
      <c r="F85" s="38">
        <v>0.72</v>
      </c>
      <c r="G85" s="39">
        <f t="shared" si="5"/>
        <v>7.1999999999999993</v>
      </c>
      <c r="H85" s="36">
        <f t="shared" si="28"/>
        <v>633.33333333333337</v>
      </c>
      <c r="I85" s="37">
        <v>9.5000000000000001E-2</v>
      </c>
      <c r="J85" s="35">
        <v>0.15</v>
      </c>
      <c r="K85" s="41">
        <v>0.8</v>
      </c>
    </row>
    <row r="86" spans="2:12" ht="15.75" thickBot="1" x14ac:dyDescent="0.3">
      <c r="B86" s="28"/>
      <c r="C86" s="14"/>
      <c r="D86" s="88"/>
      <c r="E86" s="47"/>
      <c r="F86" s="48"/>
      <c r="G86" s="49"/>
      <c r="H86" s="50"/>
      <c r="I86" s="51"/>
      <c r="J86" s="47"/>
      <c r="K86" s="52"/>
    </row>
    <row r="87" spans="2:12" x14ac:dyDescent="0.25">
      <c r="B87" s="53"/>
      <c r="C87" s="54"/>
      <c r="D87" s="55"/>
      <c r="E87" s="56"/>
      <c r="F87" s="57"/>
      <c r="G87" s="58"/>
      <c r="H87" s="59"/>
      <c r="I87" s="60"/>
      <c r="J87" s="56"/>
      <c r="K87" s="61"/>
    </row>
    <row r="88" spans="2:12" x14ac:dyDescent="0.25">
      <c r="B88" s="27">
        <v>1</v>
      </c>
      <c r="C88" s="45" t="s">
        <v>32</v>
      </c>
      <c r="D88" s="46">
        <v>87</v>
      </c>
      <c r="E88" s="35">
        <f t="shared" ref="E88:E93" si="30">1000/D88</f>
        <v>11.494252873563218</v>
      </c>
      <c r="F88" s="38">
        <v>3.96</v>
      </c>
      <c r="G88" s="39">
        <f t="shared" ref="G88:G93" si="31">F88/0.1</f>
        <v>39.599999999999994</v>
      </c>
      <c r="H88" s="36">
        <f t="shared" ref="H88:H93" si="32">I88*1000/J88</f>
        <v>858.0645161290322</v>
      </c>
      <c r="I88" s="37">
        <v>2.66</v>
      </c>
      <c r="J88" s="35">
        <v>3.1</v>
      </c>
      <c r="K88" s="41">
        <v>15.2</v>
      </c>
      <c r="L88" t="s">
        <v>33</v>
      </c>
    </row>
    <row r="89" spans="2:12" x14ac:dyDescent="0.25">
      <c r="B89" s="27">
        <v>2</v>
      </c>
      <c r="C89" s="45" t="s">
        <v>32</v>
      </c>
      <c r="D89" s="46">
        <v>89</v>
      </c>
      <c r="E89" s="35">
        <f t="shared" ref="E89:E91" si="33">1000/D89</f>
        <v>11.235955056179776</v>
      </c>
      <c r="F89" s="38">
        <v>3.2</v>
      </c>
      <c r="G89" s="39">
        <f t="shared" ref="G89:G91" si="34">F89/0.1</f>
        <v>32</v>
      </c>
      <c r="H89" s="63">
        <f t="shared" ref="H89:H91" si="35">I89*1000/J89</f>
        <v>603.50877192982455</v>
      </c>
      <c r="I89" s="64">
        <v>3.44</v>
      </c>
      <c r="J89" s="65">
        <v>5.7</v>
      </c>
      <c r="K89" s="41">
        <v>13.7</v>
      </c>
      <c r="L89" t="s">
        <v>34</v>
      </c>
    </row>
    <row r="90" spans="2:12" x14ac:dyDescent="0.25">
      <c r="B90" s="27">
        <v>3</v>
      </c>
      <c r="C90" s="45" t="s">
        <v>32</v>
      </c>
      <c r="D90" s="46">
        <v>101</v>
      </c>
      <c r="E90" s="35">
        <f t="shared" si="33"/>
        <v>9.9009900990099009</v>
      </c>
      <c r="F90" s="38">
        <v>2.98</v>
      </c>
      <c r="G90" s="39">
        <f t="shared" si="34"/>
        <v>29.799999999999997</v>
      </c>
      <c r="H90" s="36">
        <f t="shared" si="35"/>
        <v>729.41176470588232</v>
      </c>
      <c r="I90" s="37">
        <v>2.48</v>
      </c>
      <c r="J90" s="35">
        <v>3.4</v>
      </c>
      <c r="K90" s="41">
        <v>12.3</v>
      </c>
      <c r="L90" t="s">
        <v>33</v>
      </c>
    </row>
    <row r="91" spans="2:12" x14ac:dyDescent="0.25">
      <c r="B91" s="27">
        <v>4</v>
      </c>
      <c r="C91" s="62" t="s">
        <v>32</v>
      </c>
      <c r="D91" s="46">
        <v>207</v>
      </c>
      <c r="E91" s="35">
        <f t="shared" si="33"/>
        <v>4.8309178743961354</v>
      </c>
      <c r="F91" s="38">
        <v>1.76</v>
      </c>
      <c r="G91" s="39">
        <f t="shared" si="34"/>
        <v>17.599999999999998</v>
      </c>
      <c r="H91" s="36">
        <f t="shared" si="35"/>
        <v>869.56521739130437</v>
      </c>
      <c r="I91" s="37">
        <v>1.2</v>
      </c>
      <c r="J91" s="35">
        <v>1.38</v>
      </c>
      <c r="K91" s="41">
        <v>5</v>
      </c>
      <c r="L91" t="s">
        <v>29</v>
      </c>
    </row>
    <row r="92" spans="2:12" x14ac:dyDescent="0.25">
      <c r="B92" s="27">
        <v>5</v>
      </c>
      <c r="C92" s="62" t="s">
        <v>32</v>
      </c>
      <c r="D92" s="46">
        <v>210</v>
      </c>
      <c r="E92" s="35">
        <f t="shared" si="30"/>
        <v>4.7619047619047619</v>
      </c>
      <c r="F92" s="38">
        <v>1.75</v>
      </c>
      <c r="G92" s="39">
        <f t="shared" si="31"/>
        <v>17.5</v>
      </c>
      <c r="H92" s="36">
        <f t="shared" si="32"/>
        <v>916.66666666666674</v>
      </c>
      <c r="I92" s="37">
        <v>1.1000000000000001</v>
      </c>
      <c r="J92" s="35">
        <v>1.2</v>
      </c>
      <c r="K92" s="41">
        <v>4.8</v>
      </c>
      <c r="L92" t="s">
        <v>29</v>
      </c>
    </row>
    <row r="93" spans="2:12" x14ac:dyDescent="0.25">
      <c r="B93" s="27">
        <v>6</v>
      </c>
      <c r="C93" s="45" t="s">
        <v>32</v>
      </c>
      <c r="D93" s="46">
        <v>218</v>
      </c>
      <c r="E93" s="35">
        <f t="shared" si="30"/>
        <v>4.5871559633027523</v>
      </c>
      <c r="F93" s="38">
        <v>1.61</v>
      </c>
      <c r="G93" s="39">
        <f t="shared" si="31"/>
        <v>16.100000000000001</v>
      </c>
      <c r="H93" s="36">
        <f t="shared" si="32"/>
        <v>936.36363636363626</v>
      </c>
      <c r="I93" s="37">
        <v>1.03</v>
      </c>
      <c r="J93" s="35">
        <v>1.1000000000000001</v>
      </c>
      <c r="K93" s="41">
        <v>4.5999999999999996</v>
      </c>
      <c r="L93" t="s">
        <v>29</v>
      </c>
    </row>
    <row r="94" spans="2:12" ht="15.75" thickBot="1" x14ac:dyDescent="0.3">
      <c r="B94" s="28"/>
      <c r="C94" s="14"/>
      <c r="D94" s="13"/>
      <c r="E94" s="14"/>
      <c r="F94" s="13"/>
      <c r="G94" s="40"/>
      <c r="H94" s="13"/>
      <c r="I94" s="19"/>
      <c r="J94" s="14"/>
      <c r="K94" s="23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D6:D27"/>
  <sheetViews>
    <sheetView workbookViewId="0">
      <selection activeCell="D27" sqref="D6:D27"/>
    </sheetView>
  </sheetViews>
  <sheetFormatPr defaultRowHeight="15" x14ac:dyDescent="0.25"/>
  <sheetData>
    <row r="6" spans="4:4" x14ac:dyDescent="0.25">
      <c r="D6">
        <v>236</v>
      </c>
    </row>
    <row r="7" spans="4:4" x14ac:dyDescent="0.25">
      <c r="D7">
        <v>260</v>
      </c>
    </row>
    <row r="8" spans="4:4" x14ac:dyDescent="0.25">
      <c r="D8">
        <v>282</v>
      </c>
    </row>
    <row r="9" spans="4:4" x14ac:dyDescent="0.25">
      <c r="D9">
        <v>290</v>
      </c>
    </row>
    <row r="10" spans="4:4" x14ac:dyDescent="0.25">
      <c r="D10">
        <v>293</v>
      </c>
    </row>
    <row r="11" spans="4:4" x14ac:dyDescent="0.25">
      <c r="D11">
        <v>295</v>
      </c>
    </row>
    <row r="12" spans="4:4" x14ac:dyDescent="0.25">
      <c r="D12">
        <v>310</v>
      </c>
    </row>
    <row r="13" spans="4:4" x14ac:dyDescent="0.25">
      <c r="D13">
        <v>332</v>
      </c>
    </row>
    <row r="14" spans="4:4" x14ac:dyDescent="0.25">
      <c r="D14">
        <v>357</v>
      </c>
    </row>
    <row r="15" spans="4:4" x14ac:dyDescent="0.25">
      <c r="D15">
        <v>387</v>
      </c>
    </row>
    <row r="16" spans="4:4" x14ac:dyDescent="0.25">
      <c r="D16">
        <v>393</v>
      </c>
    </row>
    <row r="17" spans="4:4" x14ac:dyDescent="0.25">
      <c r="D17">
        <v>400</v>
      </c>
    </row>
    <row r="18" spans="4:4" x14ac:dyDescent="0.25">
      <c r="D18">
        <v>400</v>
      </c>
    </row>
    <row r="19" spans="4:4" x14ac:dyDescent="0.25">
      <c r="D19">
        <v>416</v>
      </c>
    </row>
    <row r="20" spans="4:4" x14ac:dyDescent="0.25">
      <c r="D20">
        <v>430</v>
      </c>
    </row>
    <row r="21" spans="4:4" x14ac:dyDescent="0.25">
      <c r="D21">
        <v>433</v>
      </c>
    </row>
    <row r="22" spans="4:4" x14ac:dyDescent="0.25">
      <c r="D22">
        <v>439</v>
      </c>
    </row>
    <row r="23" spans="4:4" x14ac:dyDescent="0.25">
      <c r="D23">
        <v>450</v>
      </c>
    </row>
    <row r="24" spans="4:4" x14ac:dyDescent="0.25">
      <c r="D24">
        <v>459</v>
      </c>
    </row>
    <row r="25" spans="4:4" x14ac:dyDescent="0.25">
      <c r="D25">
        <v>536</v>
      </c>
    </row>
    <row r="26" spans="4:4" x14ac:dyDescent="0.25">
      <c r="D26">
        <v>560</v>
      </c>
    </row>
    <row r="27" spans="4:4" x14ac:dyDescent="0.25">
      <c r="D27">
        <v>567</v>
      </c>
    </row>
  </sheetData>
  <sortState xmlns:xlrd2="http://schemas.microsoft.com/office/spreadsheetml/2017/richdata2" ref="D6:D27">
    <sortCondition ref="D1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LOCHNYHA</dc:creator>
  <cp:lastModifiedBy>HAJO LOCHNY</cp:lastModifiedBy>
  <dcterms:created xsi:type="dcterms:W3CDTF">2018-10-05T19:16:15Z</dcterms:created>
  <dcterms:modified xsi:type="dcterms:W3CDTF">2025-04-28T19:54:39Z</dcterms:modified>
</cp:coreProperties>
</file>